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omments1.xml" ContentType="application/vnd.openxmlformats-officedocument.spreadsheetml.comments+xml"/>
  <Override PartName="/xl/threadedComments/threadedComment1.xml" ContentType="application/vnd.ms-excel.threadedcomments+xml"/>
  <Override PartName="/xl/customProperty3.bin" ContentType="application/vnd.openxmlformats-officedocument.spreadsheetml.customProperty"/>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defaultThemeVersion="166925"/>
  <mc:AlternateContent xmlns:mc="http://schemas.openxmlformats.org/markup-compatibility/2006">
    <mc:Choice Requires="x15">
      <x15ac:absPath xmlns:x15ac="http://schemas.microsoft.com/office/spreadsheetml/2010/11/ac" url="Z:\Vaba\ESO\kliimaraha_aruande_ministeeriumid\2025 juuli\"/>
    </mc:Choice>
  </mc:AlternateContent>
  <xr:revisionPtr revIDLastSave="147" documentId="13_ncr:1_{DF927548-EA0F-44A4-8828-2F24893F6349}" xr6:coauthVersionLast="47" xr6:coauthVersionMax="47" xr10:uidLastSave="{BD664189-05C0-4471-91FD-9494CEF77F75}"/>
  <bookViews>
    <workbookView xWindow="885" yWindow="705" windowWidth="21255" windowHeight="15105" activeTab="5" xr2:uid="{00000000-000D-0000-FFFF-FFFF00000000}"/>
  </bookViews>
  <sheets>
    <sheet name="Üldandmed" sheetId="1" r:id="rId1"/>
    <sheet name="Tegevused" sheetId="2" r:id="rId2"/>
    <sheet name="Eelarve" sheetId="3" r:id="rId3"/>
    <sheet name="Väljamaksete plaan" sheetId="7" r:id="rId4"/>
    <sheet name="halduskulud KK-de alusel" sheetId="8" state="hidden" r:id="rId5"/>
    <sheet name="Muudatused, riskid" sheetId="5" r:id="rId6"/>
    <sheet name="Leht2"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3" l="1"/>
  <c r="B23" i="3"/>
  <c r="G7" i="3"/>
  <c r="J19" i="3"/>
  <c r="F11" i="3"/>
  <c r="F7" i="3"/>
  <c r="J13" i="3"/>
  <c r="J9" i="3"/>
  <c r="I13" i="3"/>
  <c r="I19" i="3" s="1"/>
  <c r="I9" i="3"/>
  <c r="G13" i="3"/>
  <c r="G9" i="3"/>
  <c r="G18" i="3" l="1"/>
  <c r="E11" i="3"/>
  <c r="E12" i="3" s="1"/>
  <c r="E7" i="3"/>
  <c r="E8" i="3" s="1"/>
  <c r="D13" i="3"/>
  <c r="D9" i="3"/>
  <c r="F13" i="3"/>
  <c r="H15" i="3"/>
  <c r="H11" i="3"/>
  <c r="F9" i="3"/>
  <c r="D10" i="8"/>
  <c r="H13" i="3" l="1"/>
  <c r="E18" i="3"/>
  <c r="D19" i="3"/>
  <c r="F8" i="7" s="1"/>
  <c r="H9" i="3"/>
  <c r="H19" i="3" s="1"/>
  <c r="B2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tc={0CDC3FE0-A3F3-4994-AAF0-4DED3396D064}</author>
  </authors>
  <commentList>
    <comment ref="A8" authorId="0" shapeId="0" xr:uid="{0CDC3FE0-A3F3-4994-AAF0-4DED3396D064}">
      <text>
        <t>[Threaded comment]
Your version of Excel allows you to read this threaded comment; however, any edits to it will get removed if the file is opened in a newer version of Excel. Learn more: https://go.microsoft.com/fwlink/?linkid=870924
Comment:
    Vajaduse korral lisada ridu</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tc={680E232D-38D9-4D1C-9CFB-6CBB46C3BC72}</author>
    <author>tc={721833D1-03DB-4054-ACDB-06266CB81D41}</author>
  </authors>
  <commentList>
    <comment ref="A7" authorId="0" shapeId="0" xr:uid="{680E232D-38D9-4D1C-9CFB-6CBB46C3BC72}">
      <text>
        <t>[Threaded comment]
Your version of Excel allows you to read this threaded comment; however, any edits to it will get removed if the file is opened in a newer version of Excel. Learn more: https://go.microsoft.com/fwlink/?linkid=870924
Comment:
    Vajaduse korral lisada ridu</t>
      </text>
    </comment>
    <comment ref="A15" authorId="1" shapeId="0" xr:uid="{721833D1-03DB-4054-ACDB-06266CB81D41}">
      <text>
        <t>[Threaded comment]
Your version of Excel allows you to read this threaded comment; however, any edits to it will get removed if the file is opened in a newer version of Excel. Learn more: https://go.microsoft.com/fwlink/?linkid=870924
Comment:
    Täita, kui kohaldub.</t>
      </text>
    </comment>
  </commentList>
</comments>
</file>

<file path=xl/sharedStrings.xml><?xml version="1.0" encoding="utf-8"?>
<sst xmlns="http://schemas.openxmlformats.org/spreadsheetml/2006/main" count="124" uniqueCount="103">
  <si>
    <t>1) Üldandmed</t>
  </si>
  <si>
    <r>
      <t>Meetme nimetus</t>
    </r>
    <r>
      <rPr>
        <b/>
        <sz val="12"/>
        <color rgb="FF000000"/>
        <rFont val="Times New Roman"/>
        <family val="1"/>
        <charset val="186"/>
      </rPr>
      <t xml:space="preserve"> </t>
    </r>
    <r>
      <rPr>
        <sz val="12"/>
        <color rgb="FF000000"/>
        <rFont val="Times New Roman"/>
        <family val="1"/>
        <charset val="186"/>
      </rPr>
      <t>(vastavalt RES lisale 5)</t>
    </r>
    <r>
      <rPr>
        <b/>
        <sz val="12"/>
        <color rgb="FF000000"/>
        <rFont val="Times New Roman"/>
        <family val="1"/>
        <charset val="186"/>
      </rPr>
      <t xml:space="preserve"> / projekti nimi </t>
    </r>
  </si>
  <si>
    <t xml:space="preserve">Tervishoiuasutuste energiatõhususe toetamine </t>
  </si>
  <si>
    <t>Meetme lühikirjeldus ning viide meetme või projektiga seotud veebilehele</t>
  </si>
  <si>
    <t>TAT üldine eesmärk on suurendada energiatõhusust, et muuta haiglate hooned energiatõhusateks ning kestliku arengu ja energiaga kaasaegseteks tervishoiuasutusteks ehk integreeritud heaoluteenuste arendamise ja osutamise keskusteks, pöörates erilist tähelepanu taastuvenergiaallikate kasutamisele. Toetatavate tegevustega soovitakse parandada riskipiirkonnaks hinnatud Ida-Virumaa piirilinna Narva piirkonna ja saarelise eraldatud asukoha tõttu Saare maakonna elanike integreeritud tervise ja_x0002_sotsiaalteenuste kättesaadavust. Projektide eesmärk on suurendada tervishoiuasutuste energiatõhusust.
Integreeritud heaoluteenuste arendamise ja osutamise keskused ühendavad nii tervishoiu- kui ka sotsiaalsektori teenuste osutamise (esmatasandi tervishoid ja üldhaigla, eriarstiabi ning muud ühiskondlikud teenused, sh kodu lähedal osutatavad sotsiaalhoolekandeteenused). Investeeringuga edendatakse energiatõhusust ja vähendatakse kasvuhoonegaaside heitkoguseid. Projektide elluviijateks on SA Narva Haigla ja SA Kuressaare Haigla. https://www.sm.ee/uhtekuuluvusfond</t>
  </si>
  <si>
    <r>
      <rPr>
        <b/>
        <sz val="12"/>
        <color rgb="FFFF0000"/>
        <rFont val="Times New Roman"/>
      </rPr>
      <t>Viide toetuse andmise tingimuste kehtivale õigusaktile</t>
    </r>
    <r>
      <rPr>
        <sz val="12"/>
        <color rgb="FFFF0000"/>
        <rFont val="Times New Roman"/>
      </rPr>
      <t xml:space="preserve"> (määruse puhul viide Riigi Teatajale; käskkirja puhul lisada aruande esitamisel juurde käskkirja dokument)</t>
    </r>
  </si>
  <si>
    <t xml:space="preserve">https://adr.rik.ee/som/dokument/14974891 
</t>
  </si>
  <si>
    <r>
      <t xml:space="preserve">Meetme maht </t>
    </r>
    <r>
      <rPr>
        <sz val="12"/>
        <color rgb="FF000000"/>
        <rFont val="Times New Roman"/>
        <family val="1"/>
        <charset val="186"/>
      </rPr>
      <t>(vastavalt RES lisale 5; juhul kui meetme raames rahastatakse erinevaid suuremaid osasid, projekte või taotlusvoore, siis tuua need eraldi välja)</t>
    </r>
  </si>
  <si>
    <t xml:space="preserve">Vastavalt terviseministri 21.12.2023 käskkirjaga nr 180 kinnitatud TATile "Tervishoiuasutuste energiatõhusus" on meetme riikliku kaasfinantseering kokku 3 529 412€:
Projekt nr 1: Narva integreeritud heaoluteenuste arendamise ja osutamise keskuse 
energiatõhusus riiklik kaasfinantseering 10% ehk 1 764 706€;
Projekt nr 2: Kuressaare integreeritud heaoluteenuste arendamise ja osutamise keskuse energiatõhusus riiklik kaasfinantseering 10% ehk 1 764 706€.
</t>
  </si>
  <si>
    <r>
      <t xml:space="preserve">Otsustega kaetud meetme maht </t>
    </r>
    <r>
      <rPr>
        <sz val="12"/>
        <color rgb="FF000000"/>
        <rFont val="Times New Roman"/>
        <family val="1"/>
        <charset val="186"/>
      </rPr>
      <t>(ministri määrustega/käskkirjadega määratud summa, mis ei pruugi olla lepingutega kaetud)</t>
    </r>
  </si>
  <si>
    <t>Vastavalt terviseministri 21.12.2023 käskkirjaga nr 180 kinnitatud TATile "Tervishoiuasutuste energiatõhusus" on projektide riiklik kaasfinantseering 10% ehk 3 529 412€</t>
  </si>
  <si>
    <r>
      <t>Meetme eesmärk</t>
    </r>
    <r>
      <rPr>
        <sz val="12"/>
        <color rgb="FF000000"/>
        <rFont val="Times New Roman"/>
        <family val="1"/>
        <charset val="186"/>
      </rPr>
      <t xml:space="preserve"> (atmosfääriõhu kaitse seaduse § 161 lõikes 4 nimetatud eesmärk, mille saavutamisse meede või projekt panustab)</t>
    </r>
  </si>
  <si>
    <t>4) energiatõhususe suurendamine, parem soojustamine ja kaugküttesüsteemide arendamine ning väikese ja keskmise sissetulekuga leibkondade toetamine energiatarbimisest tekkivate sotsiaalprobleemide lahendamisel</t>
  </si>
  <si>
    <r>
      <rPr>
        <b/>
        <sz val="12"/>
        <color rgb="FFFF0000"/>
        <rFont val="Times New Roman"/>
      </rPr>
      <t xml:space="preserve">Riikliku energia- ja kliimakava või õiglase ülemineku kava </t>
    </r>
    <r>
      <rPr>
        <sz val="12"/>
        <color rgb="FFFF0000"/>
        <rFont val="Times New Roman"/>
      </rPr>
      <t>meetme number ja nimetus, kui tegevus on seotud nimetatud kavade rakendamisega.</t>
    </r>
  </si>
  <si>
    <r>
      <rPr>
        <sz val="12"/>
        <color rgb="FF000000"/>
        <rFont val="Times New Roman"/>
      </rPr>
      <t xml:space="preserve">Käskkirjaga reguleeritakse ühtekuuluvuspoliitika fondide 2021–2027 meetmete nimekirja meetme 
21.2.1.3 „Inimkeskse tervishoiu arendamine“ toetuse andmise ja kasutamise tingimusi ja korda. 
Toetuse andmise tingimused (edaspidi TAT) on seotud perioodi 2021–2027 ühtekuuluvuspoliitika fondide 
rakenduskava (edaspidi rakenduskava) poliitikaeesmärgiga 2 „Rohelisem Eesti“ (prioriteet 3 „Rohelisem
Eesti“) ja ELi erieesmärgiga (i) „Energiatõhususe edendamine ja kasvuhoonegaaside heitkoguste 
vähendamine“.
Otsene seos puudub, aga kaudselt riiklikust energia- ja kliimakavast:
Uus energiatõhususe direktiiv 2023/1791 muudab avaliku sektori mõistet ning laiendab hoonete 
rekonstrueerimise kohustust lisaks keskvalitsusele ka kohalikele omavalitustele, </t>
    </r>
    <r>
      <rPr>
        <b/>
        <sz val="12"/>
        <color rgb="FF000000"/>
        <rFont val="Times New Roman"/>
      </rPr>
      <t>haiglatele</t>
    </r>
    <r>
      <rPr>
        <sz val="12"/>
        <color rgb="FF000000"/>
        <rFont val="Times New Roman"/>
      </rPr>
      <t>, ülikoolidele jt. 
Baastasemeks on 01.01.2024 seis avaliku sektori asutuste hoonetest, mis on üle 250-ruutmeetrise kasuliku 
üldpõrandapinnaga, sisekliima tagamisega ning mis ei vasta energiatõhususemiinimumnõuetele (C-klass).
Rekonstrueerida tuleb igal aastal 3% baasaasta üldpõrandapinnast. Esialgse mõjuhinnangu alusel on avaliku 
sektori asutuste kasutuses ~3800 hoonet üldpõrandapinnaga ~6 550 000 m², millest 3% on ~197 000 m².</t>
    </r>
  </si>
  <si>
    <t>Meetme avalikustamisega seotud tegevused</t>
  </si>
  <si>
    <t>Ühtekuuluvusfond | Sotsiaalministeerium
https://kuressaare-haigla.staging.ee/patsiendile/el-uhisprojektid/
https://narvahaigla.ee/et/euroopa-liidu-toetusega-projektid</t>
  </si>
  <si>
    <r>
      <t xml:space="preserve">Vastutaja ja rakendaja </t>
    </r>
    <r>
      <rPr>
        <sz val="12"/>
        <color rgb="FF000000"/>
        <rFont val="Times New Roman"/>
        <family val="1"/>
        <charset val="186"/>
      </rPr>
      <t xml:space="preserve">(ministeerium sh kontakt, finantsosakonna kontakt; meetme/projekti elluviija sh kontakt) </t>
    </r>
  </si>
  <si>
    <r>
      <t>Sotsiaalministeerium:</t>
    </r>
    <r>
      <rPr>
        <sz val="12"/>
        <color rgb="FFFF0000"/>
        <rFont val="Times New Roman"/>
        <family val="1"/>
        <charset val="186"/>
      </rPr>
      <t xml:space="preserve"> </t>
    </r>
    <r>
      <rPr>
        <sz val="12"/>
        <color theme="1"/>
        <rFont val="Times New Roman"/>
        <family val="1"/>
        <charset val="186"/>
      </rPr>
      <t xml:space="preserve">Marilin Sternhof (marilin.sternhof@sm.ee), Mari Knjazev (Mari.Knjazev@sm.ee)
</t>
    </r>
    <r>
      <rPr>
        <i/>
        <sz val="12"/>
        <color theme="1"/>
        <rFont val="Times New Roman"/>
        <family val="1"/>
        <charset val="186"/>
      </rPr>
      <t>Narva Haigla: Üllar Lanno (ullar.lanno@narvahaigla.ee)
Kuressaare Haigla: Märt Kõlli (mart.kolli@saarehaigla.ee)</t>
    </r>
  </si>
  <si>
    <r>
      <t>Aruande periood</t>
    </r>
    <r>
      <rPr>
        <sz val="12"/>
        <color rgb="FF000000"/>
        <rFont val="Times New Roman"/>
        <family val="1"/>
        <charset val="186"/>
      </rPr>
      <t xml:space="preserve"> (periood, poolaasta):</t>
    </r>
  </si>
  <si>
    <t>01.01.2026-30.06.2026</t>
  </si>
  <si>
    <t xml:space="preserve">  </t>
  </si>
  <si>
    <r>
      <t>2) Tegevused</t>
    </r>
    <r>
      <rPr>
        <sz val="12"/>
        <color theme="1"/>
        <rFont val="Times New Roman"/>
        <family val="1"/>
        <charset val="186"/>
      </rPr>
      <t xml:space="preserve"> (Juhul kui meetme raames rahastatakse suuremaid projekte või taotlusvoore, siis tuua need sama loogikaga välja eraldi, lisades tabelisse alapealkirjad, vajaduse korral lisada ridu)</t>
    </r>
  </si>
  <si>
    <t>Nr</t>
  </si>
  <si>
    <t>Tegevus</t>
  </si>
  <si>
    <r>
      <t>Ajakava</t>
    </r>
    <r>
      <rPr>
        <sz val="12"/>
        <color rgb="FF000000"/>
        <rFont val="Times New Roman"/>
        <family val="1"/>
        <charset val="186"/>
      </rPr>
      <t xml:space="preserve"> (planeeritud)</t>
    </r>
  </si>
  <si>
    <r>
      <t xml:space="preserve">Ajakava </t>
    </r>
    <r>
      <rPr>
        <sz val="12"/>
        <color rgb="FF000000"/>
        <rFont val="Times New Roman"/>
        <family val="1"/>
        <charset val="186"/>
      </rPr>
      <t xml:space="preserve"> (tegelik)</t>
    </r>
  </si>
  <si>
    <r>
      <t xml:space="preserve">Tulemus </t>
    </r>
    <r>
      <rPr>
        <sz val="12"/>
        <color rgb="FF000000"/>
        <rFont val="Times New Roman"/>
        <family val="1"/>
        <charset val="186"/>
      </rPr>
      <t xml:space="preserve">(mida soovitakse saavutada/ mis on saavutatud, hinnang seni tehtu mõju kohta, head näited) </t>
    </r>
  </si>
  <si>
    <t xml:space="preserve">Staatus </t>
  </si>
  <si>
    <t xml:space="preserve">1. </t>
  </si>
  <si>
    <t>1.1</t>
  </si>
  <si>
    <t>Narva integreeritud heaoluteenuste arendamise ja osutamise keskuse energiatõhusus</t>
  </si>
  <si>
    <t>01.01.2023–31.12.2028</t>
  </si>
  <si>
    <r>
      <t xml:space="preserve">1. Primaarenergia aastane tarbimine, MWh aastas: algtase 4273, sihttase (2029. a) 3089. </t>
    </r>
    <r>
      <rPr>
        <i/>
        <sz val="12"/>
        <rFont val="Times New Roman"/>
        <family val="1"/>
        <charset val="186"/>
      </rPr>
      <t xml:space="preserve">Algtase näitab aastast primaarenergia tarbimist enne sekkumist ja sihttase näitab sekkumisele järgneva aasta primaarenergia tarbimist aastas. Sihttaseme saavutamist raporteerib elluviija pärast rekonstrueerimistööde lõpetamist uue energiaauditi alusel järelaruandes. Rekonstrueeritud taristu peab kasutusel olema vähemalt ühe täisaasta.
</t>
    </r>
    <r>
      <rPr>
        <sz val="12"/>
        <rFont val="Times New Roman"/>
        <family val="1"/>
      </rPr>
      <t xml:space="preserve">2. Hinnangulised kasvuhoonegaaside heitkogused, tonni CO2 ekvivalenti aastas: algtase 1449,5, sihttase (2029. a) 1047,5. </t>
    </r>
    <r>
      <rPr>
        <i/>
        <sz val="12"/>
        <rFont val="Times New Roman"/>
        <family val="1"/>
        <charset val="186"/>
      </rPr>
      <t>Sihttaseme saavutamist raporteerib elluviija pärast rekonstrueerimistööde lõpetamist uue energiaauditi alusel järelaruandes. Rekonstrueeritud taristu peab kasutusel olema vähemalt ühe täisaasta.</t>
    </r>
    <r>
      <rPr>
        <sz val="12"/>
        <rFont val="Times New Roman"/>
        <family val="1"/>
      </rPr>
      <t xml:space="preserve">
3. Suurema energiatõhususega tervishoiusektori taristu, mõõtühik m2: algtase 0, sihttase (2028. a) 17043. </t>
    </r>
    <r>
      <rPr>
        <i/>
        <sz val="12"/>
        <rFont val="Times New Roman"/>
        <family val="1"/>
        <charset val="186"/>
      </rPr>
      <t>Sihttaseme saavutamist raporteerib elluviija projekti vahe- ja lõpparuannete alusel pärast rekonstrueerimistööde lõpetamist ja kasutusloa väljastamist. Näitajasse loetakse paranenud taristu suletud netopinna ruutmeetrid.</t>
    </r>
  </si>
  <si>
    <t>käimasolev</t>
  </si>
  <si>
    <t xml:space="preserve">2. </t>
  </si>
  <si>
    <t>2.1</t>
  </si>
  <si>
    <t>Kuressaare integreeritud heaoluteenuste arendamise ja osutamise keskuse energiatõhusus</t>
  </si>
  <si>
    <r>
      <t xml:space="preserve">1. Primaarenergia aastane tarbimine, MWh aastas: algtase 3603, sihttase (2029. a) 2565. </t>
    </r>
    <r>
      <rPr>
        <i/>
        <sz val="12"/>
        <rFont val="Times New Roman"/>
        <family val="1"/>
        <charset val="186"/>
      </rPr>
      <t xml:space="preserve">Algtase näitab aastast primaarenergia tarbimist enne sekkumist ja sihttase näitab sekkumisele järgneva aasta primaarenergia tarbimist aastas. Sihttaseme saavutamist raporteerib elluviija pärast rekonstrueerimistööde lõpetamist uue energiaauditi alusel järelaruandes. Rekonstrueeritud taristu peab kasutusel olema vähemalt ühe täisaasta.
</t>
    </r>
    <r>
      <rPr>
        <sz val="12"/>
        <rFont val="Times New Roman"/>
        <family val="1"/>
      </rPr>
      <t xml:space="preserve">2. Hinnangulised kasvuhoonegaaside heitkogused, tonni CO2 ekvivalenti aastas: algtase 1222, sihttase (2029. a) 870. </t>
    </r>
    <r>
      <rPr>
        <i/>
        <sz val="12"/>
        <rFont val="Times New Roman"/>
        <family val="1"/>
        <charset val="186"/>
      </rPr>
      <t>Sihttaseme saavutamist raporteerib elluviija pärast rekonstrueerimistööde lõpetamist uue energiaauditi alusel järelaruandes. Rekonstrueeritud taristu peab kasutusel olema vähemalt ühe täisaasta.</t>
    </r>
    <r>
      <rPr>
        <sz val="12"/>
        <rFont val="Times New Roman"/>
        <family val="1"/>
      </rPr>
      <t xml:space="preserve">
3. Suurema energiatõhususega tervishoiusektori taristu, mõõtühik m2: algtase 0, sihttase (2028. a) 9892. </t>
    </r>
    <r>
      <rPr>
        <i/>
        <sz val="12"/>
        <rFont val="Times New Roman"/>
        <family val="1"/>
        <charset val="186"/>
      </rPr>
      <t>Sihttaseme saavutamist raporteerib elluviija projekti vahe- ja lõpparuannete alusel pärast rekonstrueerimistööde lõpetamist ja kasutusloa väljastamist. Näitajasse loetakse paranenud taristu suletud netopinna ruutmeetrid.</t>
    </r>
  </si>
  <si>
    <t xml:space="preserve">*Saavutatud tulemused esitada nt kujul:  €/t KHG heite vähendamist aastas; </t>
  </si>
  <si>
    <t xml:space="preserve">€/t KHG sidumise suurendamist aastas; </t>
  </si>
  <si>
    <t>€/MWh energiatarbe vähendamist aastas;</t>
  </si>
  <si>
    <r>
      <t xml:space="preserve">3) Eelarve </t>
    </r>
    <r>
      <rPr>
        <sz val="12"/>
        <color theme="1"/>
        <rFont val="Times New Roman"/>
        <family val="1"/>
        <charset val="186"/>
      </rPr>
      <t>  (Juhul kui meetme raames rahastatakse erinevaid suuremaid projekte või taotlusvoore, siis tuua need sama loogikaga välja eraldi, lisades tabelisse alapealkirjad; Infoks võib lisada ka viited hangete kohta, mis ei ole lepinguni veel jõudnud)</t>
    </r>
    <r>
      <rPr>
        <b/>
        <sz val="12"/>
        <color theme="1"/>
        <rFont val="Times New Roman"/>
        <family val="1"/>
        <charset val="186"/>
      </rPr>
      <t xml:space="preserve"> </t>
    </r>
    <r>
      <rPr>
        <b/>
        <sz val="12"/>
        <color rgb="FFFF0000"/>
        <rFont val="Times New Roman"/>
        <family val="1"/>
        <charset val="186"/>
      </rPr>
      <t>Tekkepõhise kulu andmed küsida finantsosakonnast.</t>
    </r>
  </si>
  <si>
    <r>
      <t>Leping</t>
    </r>
    <r>
      <rPr>
        <b/>
        <sz val="12"/>
        <color rgb="FF000000"/>
        <rFont val="Times New Roman"/>
        <family val="1"/>
        <charset val="186"/>
      </rPr>
      <t>/taotlusvoor</t>
    </r>
  </si>
  <si>
    <r>
      <t xml:space="preserve">Tegevus    </t>
    </r>
    <r>
      <rPr>
        <sz val="12"/>
        <color rgb="FF000000"/>
        <rFont val="Times New Roman"/>
        <family val="1"/>
        <charset val="186"/>
      </rPr>
      <t>(nr eelmisest tabelist)</t>
    </r>
  </si>
  <si>
    <t>Võetud kohustused (lepingutega või rahastusotsustega kaetud summa) kokku (eur)</t>
  </si>
  <si>
    <t>sh aruandeperioodil võetud kehtivad lepingutega kaetud  kohustused või tehtud rahastusotsused aruandeperioodi lõpu seisuga</t>
  </si>
  <si>
    <t>Tekkepõhine kulu kuni eelmise aruandepoolaasta lõpuni (eur)</t>
  </si>
  <si>
    <t>Tekkepõhine kulu aruande poolaastal (eur)</t>
  </si>
  <si>
    <t>Tekkepõhine kulu (eur) kokku jooksva aruandeperioodi lõpu seisuga</t>
  </si>
  <si>
    <t>Väljamaksed aruande poolaastal (eur)</t>
  </si>
  <si>
    <t>Väljamaksed (eur) kokku jooksva aruandeperioodi lõpu seisuga</t>
  </si>
  <si>
    <r>
      <t xml:space="preserve">Lisainformatsioon </t>
    </r>
    <r>
      <rPr>
        <sz val="12"/>
        <color rgb="FF000000"/>
        <rFont val="Times New Roman"/>
        <family val="1"/>
        <charset val="186"/>
      </rPr>
      <t>(selgitused, täpsustused nt lepingu osapooled, sõlmimise kuupäev, lõpptähtaeg; info taotlusvooru kohta nt projektide arv jmt)</t>
    </r>
  </si>
  <si>
    <t>1.1 Narva integreeritud heaoluteenuste arendamise ja osutamise keskuse energiatõhusus</t>
  </si>
  <si>
    <t xml:space="preserve">Kohustused TAT käskkirja kinnitamisega üles võetud 21.12.2023. Eraldi projekti raames läbiviidavate hangete ja lepingute osas ei raporteeri.
</t>
  </si>
  <si>
    <t xml:space="preserve">Aruande perioodil </t>
  </si>
  <si>
    <t>Summaarselt kokku</t>
  </si>
  <si>
    <t>2.1 Kuressaare integreeritud heaoluteenuste arendamise ja osutamise keskuse energiatõhusus</t>
  </si>
  <si>
    <t>MEEDE KOKKU</t>
  </si>
  <si>
    <t>Halduskulu</t>
  </si>
  <si>
    <t>Meede kokku</t>
  </si>
  <si>
    <t>Aruande perioodil</t>
  </si>
  <si>
    <t>Kohustused TAT käskkirja kinnitamisega üles võetud 21.12.2023. Eraldi projekti raames läbiviidavate hangete ja lepingute osas ei raporteeri.</t>
  </si>
  <si>
    <t>Tekkepõhised kulud investeeringud</t>
  </si>
  <si>
    <t>Tekkepõhised muud kulud (sh rakendus/halduskulud)</t>
  </si>
  <si>
    <t>Aruande aastal</t>
  </si>
  <si>
    <t>Summaarselt</t>
  </si>
  <si>
    <t>Väljamaksete plaan (tekkepõhine), €</t>
  </si>
  <si>
    <t>Aasta</t>
  </si>
  <si>
    <t>Plaan - investeeringud</t>
  </si>
  <si>
    <t>Tegelik -investeeringud</t>
  </si>
  <si>
    <t>Plaan - tegevuskulu</t>
  </si>
  <si>
    <t>Tegelik - tegevuskulu</t>
  </si>
  <si>
    <t>Selgitus</t>
  </si>
  <si>
    <t>Aluseks kehtiv RES prognoos 2024</t>
  </si>
  <si>
    <t>Aluseks kehtiv RES prognoos 2025</t>
  </si>
  <si>
    <t>Aluseks kehtiv RES prognoos 2026</t>
  </si>
  <si>
    <t>Kokku kohustustega kaetud (sh tegelikud kulud)</t>
  </si>
  <si>
    <t>Hooldekodud</t>
  </si>
  <si>
    <t>I voor</t>
  </si>
  <si>
    <t xml:space="preserve">2018.a </t>
  </si>
  <si>
    <t>2017-2020</t>
  </si>
  <si>
    <t>II voor</t>
  </si>
  <si>
    <t>KOV</t>
  </si>
  <si>
    <t>2020.a</t>
  </si>
  <si>
    <t>2020-2022</t>
  </si>
  <si>
    <t>II voor
I voor liginull</t>
  </si>
  <si>
    <t xml:space="preserve">2021.a </t>
  </si>
  <si>
    <t>2020-2023</t>
  </si>
  <si>
    <t>Keskvalitsus</t>
  </si>
  <si>
    <t>2019.a</t>
  </si>
  <si>
    <t>2019-2022</t>
  </si>
  <si>
    <t>2020-2024</t>
  </si>
  <si>
    <t>III voor</t>
  </si>
  <si>
    <t>2021.a</t>
  </si>
  <si>
    <t>2021-2024</t>
  </si>
  <si>
    <t>4) Muudatused, riskid</t>
  </si>
  <si>
    <t>Meetme elluviimisel tekkinud või tõenäoliselt tekkivad probleemid ning rakendaja ettepanekud elluviimisel tekkinud probleemide lahendamiseks. Lisada kommentaar, kui on juba lahendatud või lahendamist alustatud.</t>
  </si>
  <si>
    <t xml:space="preserve">Haiglad on teadlikud, et projektide abikõlblikkuse lõpp 31.12.2028 on maksimaalne võimalik, sest vastasel juhul ei ole võimalik näitajate saavutustaset rakenduskava abikõlblikkuse perioodi lõpuks raporteerida (taristud peavad sihttasemete tulemuste saavutamiseks kasutusel olema ühe täisaasta).
Kuna AK perioodi ei ole võimalik pikendada, siis probleeme võib tekkida hangetega. Näiteks Narva haigla ehitushange esimesel korral luhtus, sest tuli ca 3x kallim, kui eeldati, kuid õnneks reageeriti operatiivselt ja viidi läbi uus hange, mis tuli ka kallim, kuid puuduolev summa leiti omavahenditest. Kuressaare haiglal võib probleeme tekitada saareline asukoht, mis pakkumuste hindu võib tõsta, sest logistika on keerulisem, kui mandril. Kallinemised tuleb katta elluviijatel omavahenditest.
Elluviijad otsivad ehitajatega kokkuhoiukohti, et kallinemist kontrolli all hoida, mis võib omakorda viia projekti lõpus finantskorrektsioonideni, sest muudatused ei pruugi hankeseadusega kooskõlas olla. Kokkuhoid võib ohtu seada ka TAT-i väljundnäitajate saavutamise.
Alates 5. maist 2025 ei saa Tõhusa Kaugkütte märgist kasutada enam AS Narva Soojusvõrk Narva võrgupiirkonnas. Seoses sellega muutus kaugkütte kaalumistegur 0,65 pealt 0,9 peale. Mis võib ohtu seada TAT-is seatud tulemusnäitajad. Arutame sügisel 2026, kui rakenduskava muudatus avatakse, kas peaks näitajaid muutma. </t>
  </si>
  <si>
    <t>Soovi korral võib aruandele lisada täpsustavat infot või tabeleid.</t>
  </si>
  <si>
    <t>Seisund</t>
  </si>
  <si>
    <t>ettevalmistamisel</t>
  </si>
  <si>
    <t>lõpetatud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</si>
</sst>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34">
    <font>
      <sz val="11"/>
      <color theme="1"/>
      <name val="Calibri"/>
      <family val="2"/>
      <charset val="186"/>
      <scheme val="minor"/>
    </font>
    <font>
      <sz val="12"/>
      <color theme="1"/>
      <name val="Times New Roman"/>
      <family val="1"/>
      <charset val="186"/>
    </font>
    <font>
      <b/>
      <sz val="12"/>
      <color theme="1"/>
      <name val="Times New Roman"/>
      <family val="1"/>
      <charset val="186"/>
    </font>
    <font>
      <sz val="10"/>
      <color theme="1"/>
      <name val="Times New Roman"/>
      <family val="1"/>
      <charset val="186"/>
    </font>
    <font>
      <b/>
      <sz val="12"/>
      <color rgb="FF000000"/>
      <name val="Times New Roman"/>
      <family val="1"/>
      <charset val="186"/>
    </font>
    <font>
      <sz val="8"/>
      <color theme="1"/>
      <name val="Times New Roman"/>
      <family val="1"/>
      <charset val="186"/>
    </font>
    <font>
      <sz val="12"/>
      <color rgb="FF000000"/>
      <name val="Times New Roman"/>
      <family val="1"/>
      <charset val="186"/>
    </font>
    <font>
      <sz val="12"/>
      <color rgb="FF4F81BD"/>
      <name val="Times New Roman"/>
      <family val="1"/>
      <charset val="186"/>
    </font>
    <font>
      <sz val="12"/>
      <color rgb="FFFF0000"/>
      <name val="Times New Roman"/>
      <family val="1"/>
      <charset val="186"/>
    </font>
    <font>
      <b/>
      <sz val="12"/>
      <name val="Times New Roman"/>
      <family val="1"/>
      <charset val="186"/>
    </font>
    <font>
      <sz val="11"/>
      <color rgb="FF0070C0"/>
      <name val="Calibri"/>
      <family val="2"/>
      <charset val="186"/>
      <scheme val="minor"/>
    </font>
    <font>
      <sz val="12"/>
      <name val="Times New Roman"/>
      <family val="1"/>
      <charset val="186"/>
    </font>
    <font>
      <b/>
      <sz val="12"/>
      <color rgb="FFFF0000"/>
      <name val="Times New Roman"/>
      <family val="1"/>
      <charset val="186"/>
    </font>
    <font>
      <sz val="11"/>
      <name val="Calibri"/>
      <family val="2"/>
      <charset val="186"/>
      <scheme val="minor"/>
    </font>
    <font>
      <b/>
      <sz val="11"/>
      <color theme="1"/>
      <name val="Calibri"/>
      <family val="2"/>
      <charset val="186"/>
      <scheme val="minor"/>
    </font>
    <font>
      <sz val="12"/>
      <color rgb="FF00B0F0"/>
      <name val="Times New Roman"/>
      <family val="1"/>
      <charset val="186"/>
    </font>
    <font>
      <sz val="12"/>
      <color rgb="FF0070C0"/>
      <name val="Times New Roman"/>
      <family val="1"/>
      <charset val="186"/>
    </font>
    <font>
      <sz val="11"/>
      <color theme="1"/>
      <name val="Calibri"/>
      <family val="2"/>
      <charset val="186"/>
      <scheme val="minor"/>
    </font>
    <font>
      <sz val="12"/>
      <color rgb="FF00B050"/>
      <name val="Times New Roman"/>
      <family val="1"/>
      <charset val="186"/>
    </font>
    <font>
      <sz val="11"/>
      <color rgb="FFFF0000"/>
      <name val="Calibri"/>
      <family val="2"/>
      <charset val="186"/>
      <scheme val="minor"/>
    </font>
    <font>
      <sz val="12"/>
      <name val="Times New Roman"/>
      <family val="1"/>
    </font>
    <font>
      <b/>
      <sz val="12"/>
      <name val="Times New Roman"/>
      <family val="1"/>
    </font>
    <font>
      <b/>
      <sz val="12"/>
      <color theme="1"/>
      <name val="Times New Roman"/>
      <family val="1"/>
    </font>
    <font>
      <sz val="11"/>
      <color rgb="FF00B050"/>
      <name val="Calibri"/>
      <family val="2"/>
      <charset val="186"/>
      <scheme val="minor"/>
    </font>
    <font>
      <u/>
      <sz val="11"/>
      <color theme="10"/>
      <name val="Calibri"/>
      <family val="2"/>
      <charset val="186"/>
      <scheme val="minor"/>
    </font>
    <font>
      <i/>
      <sz val="12"/>
      <color theme="1"/>
      <name val="Times New Roman"/>
      <family val="1"/>
      <charset val="186"/>
    </font>
    <font>
      <i/>
      <sz val="12"/>
      <name val="Times New Roman"/>
      <family val="1"/>
      <charset val="186"/>
    </font>
    <font>
      <sz val="11"/>
      <color rgb="FF000000"/>
      <name val="Calibri"/>
      <family val="2"/>
      <charset val="186"/>
      <scheme val="minor"/>
    </font>
    <font>
      <sz val="11"/>
      <color rgb="FF242424"/>
      <name val="Aptos Narrow"/>
      <charset val="1"/>
    </font>
    <font>
      <sz val="11"/>
      <color rgb="FF000000"/>
      <name val="Calibri"/>
      <family val="2"/>
      <charset val="186"/>
    </font>
    <font>
      <b/>
      <sz val="12"/>
      <color rgb="FFFF0000"/>
      <name val="Times New Roman"/>
    </font>
    <font>
      <sz val="12"/>
      <color rgb="FFFF0000"/>
      <name val="Times New Roman"/>
    </font>
    <font>
      <sz val="12"/>
      <color rgb="FF000000"/>
      <name val="Times New Roman"/>
    </font>
    <font>
      <b/>
      <sz val="12"/>
      <color rgb="FF000000"/>
      <name val="Times New Roman"/>
    </font>
  </fonts>
  <fills count="11">
    <fill>
      <patternFill patternType="none"/>
    </fill>
    <fill>
      <patternFill patternType="gray125"/>
    </fill>
    <fill>
      <patternFill patternType="solid">
        <fgColor rgb="FFC5E0B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6" tint="0.79998168889431442"/>
        <bgColor indexed="64"/>
      </patternFill>
    </fill>
  </fills>
  <borders count="41">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s>
  <cellStyleXfs count="5">
    <xf numFmtId="0" fontId="0" fillId="0" borderId="0"/>
    <xf numFmtId="44" fontId="17" fillId="0" borderId="0" applyFont="0" applyFill="0" applyBorder="0" applyAlignment="0" applyProtection="0"/>
    <xf numFmtId="44" fontId="17" fillId="0" borderId="0" applyFont="0" applyFill="0" applyBorder="0" applyAlignment="0" applyProtection="0"/>
    <xf numFmtId="0" fontId="17" fillId="0" borderId="0"/>
    <xf numFmtId="0" fontId="24" fillId="0" borderId="0" applyNumberFormat="0" applyFill="0" applyBorder="0" applyAlignment="0" applyProtection="0"/>
  </cellStyleXfs>
  <cellXfs count="180">
    <xf numFmtId="0" fontId="0" fillId="0" borderId="0" xfId="0"/>
    <xf numFmtId="0" fontId="2" fillId="0" borderId="0" xfId="0" applyFont="1" applyAlignment="1">
      <alignment horizontal="justify" vertical="center"/>
    </xf>
    <xf numFmtId="0" fontId="1" fillId="0" borderId="0" xfId="0" applyFont="1" applyAlignment="1">
      <alignment horizontal="justify" vertical="center"/>
    </xf>
    <xf numFmtId="0" fontId="1" fillId="0" borderId="0" xfId="0" applyFont="1" applyAlignment="1">
      <alignment vertical="center"/>
    </xf>
    <xf numFmtId="0" fontId="5" fillId="0" borderId="0" xfId="0" applyFont="1" applyAlignment="1">
      <alignment vertical="center"/>
    </xf>
    <xf numFmtId="0" fontId="8" fillId="0" borderId="0" xfId="0" applyFont="1" applyAlignment="1">
      <alignment horizontal="justify" vertical="center"/>
    </xf>
    <xf numFmtId="0" fontId="3" fillId="0" borderId="0" xfId="0" applyFont="1" applyAlignment="1">
      <alignment vertical="center"/>
    </xf>
    <xf numFmtId="0" fontId="10" fillId="0" borderId="0" xfId="0" applyFont="1"/>
    <xf numFmtId="0" fontId="10" fillId="0" borderId="0" xfId="0" applyFont="1" applyAlignment="1">
      <alignment wrapText="1"/>
    </xf>
    <xf numFmtId="49" fontId="0" fillId="0" borderId="0" xfId="0" applyNumberFormat="1"/>
    <xf numFmtId="49" fontId="7" fillId="0" borderId="0" xfId="0" applyNumberFormat="1" applyFont="1" applyAlignment="1">
      <alignment horizontal="justify" vertical="center"/>
    </xf>
    <xf numFmtId="49" fontId="1" fillId="0" borderId="2" xfId="0" applyNumberFormat="1" applyFont="1" applyBorder="1" applyAlignment="1">
      <alignment horizontal="center" vertical="center" wrapText="1"/>
    </xf>
    <xf numFmtId="0" fontId="1" fillId="0" borderId="5" xfId="0" applyFont="1" applyBorder="1" applyAlignment="1">
      <alignment horizontal="justify" vertical="center" wrapText="1"/>
    </xf>
    <xf numFmtId="0" fontId="0" fillId="0" borderId="12" xfId="0" applyBorder="1"/>
    <xf numFmtId="0" fontId="14" fillId="0" borderId="0" xfId="0" applyFont="1"/>
    <xf numFmtId="164" fontId="0" fillId="0" borderId="0" xfId="0" applyNumberFormat="1"/>
    <xf numFmtId="0" fontId="4" fillId="4" borderId="19" xfId="0" applyFont="1" applyFill="1" applyBorder="1" applyAlignment="1">
      <alignment horizontal="center" vertical="center" wrapText="1"/>
    </xf>
    <xf numFmtId="4" fontId="4" fillId="4" borderId="19" xfId="0" applyNumberFormat="1" applyFont="1" applyFill="1" applyBorder="1" applyAlignment="1">
      <alignment horizontal="center" vertical="center" wrapText="1"/>
    </xf>
    <xf numFmtId="0" fontId="4" fillId="4" borderId="18" xfId="0" applyFont="1" applyFill="1" applyBorder="1" applyAlignment="1">
      <alignment horizontal="center" vertical="center" wrapText="1"/>
    </xf>
    <xf numFmtId="0" fontId="13" fillId="0" borderId="12" xfId="0" applyFont="1" applyBorder="1"/>
    <xf numFmtId="0" fontId="0" fillId="0" borderId="12" xfId="0" applyBorder="1" applyAlignment="1">
      <alignment wrapText="1"/>
    </xf>
    <xf numFmtId="0" fontId="4" fillId="3" borderId="12" xfId="0" applyFont="1" applyFill="1" applyBorder="1" applyAlignment="1">
      <alignment horizontal="center" vertical="center" wrapText="1"/>
    </xf>
    <xf numFmtId="0" fontId="2" fillId="0" borderId="0" xfId="0" applyFont="1" applyAlignment="1">
      <alignment vertical="center" wrapText="1"/>
    </xf>
    <xf numFmtId="4" fontId="0" fillId="0" borderId="0" xfId="0" applyNumberFormat="1"/>
    <xf numFmtId="0" fontId="1" fillId="0" borderId="0" xfId="0" applyFont="1" applyAlignment="1">
      <alignment vertical="center" wrapText="1"/>
    </xf>
    <xf numFmtId="4" fontId="2" fillId="0" borderId="3" xfId="0" applyNumberFormat="1" applyFont="1" applyBorder="1" applyAlignment="1">
      <alignment horizontal="center" vertical="center" wrapText="1"/>
    </xf>
    <xf numFmtId="4" fontId="2" fillId="5" borderId="3" xfId="0" applyNumberFormat="1" applyFont="1" applyFill="1" applyBorder="1" applyAlignment="1">
      <alignment horizontal="center" vertical="center" wrapText="1"/>
    </xf>
    <xf numFmtId="4" fontId="2" fillId="0" borderId="23" xfId="0" applyNumberFormat="1" applyFont="1" applyBorder="1" applyAlignment="1">
      <alignment horizontal="justify" vertical="center" wrapText="1"/>
    </xf>
    <xf numFmtId="4" fontId="1" fillId="5" borderId="1" xfId="0" applyNumberFormat="1" applyFont="1" applyFill="1" applyBorder="1" applyAlignment="1">
      <alignment horizontal="center" vertical="center"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4" fontId="2" fillId="0" borderId="1" xfId="0" applyNumberFormat="1" applyFont="1" applyBorder="1" applyAlignment="1">
      <alignment horizontal="center" vertical="center" wrapText="1"/>
    </xf>
    <xf numFmtId="49" fontId="2" fillId="0" borderId="0" xfId="0" applyNumberFormat="1" applyFont="1"/>
    <xf numFmtId="0" fontId="1" fillId="0" borderId="0" xfId="0" applyFont="1"/>
    <xf numFmtId="0" fontId="6" fillId="2" borderId="1" xfId="0" applyFont="1" applyFill="1" applyBorder="1" applyAlignment="1">
      <alignment vertical="center" wrapText="1"/>
    </xf>
    <xf numFmtId="49" fontId="1" fillId="0" borderId="0" xfId="0" applyNumberFormat="1" applyFont="1"/>
    <xf numFmtId="4" fontId="1" fillId="0" borderId="0" xfId="0" applyNumberFormat="1" applyFont="1"/>
    <xf numFmtId="0" fontId="16" fillId="0" borderId="0" xfId="0" applyFont="1"/>
    <xf numFmtId="0" fontId="16" fillId="0" borderId="0" xfId="0" applyFont="1" applyAlignment="1">
      <alignment wrapText="1"/>
    </xf>
    <xf numFmtId="0" fontId="8" fillId="0" borderId="0" xfId="0" applyFont="1"/>
    <xf numFmtId="0" fontId="1" fillId="0" borderId="0" xfId="0" applyFont="1" applyAlignment="1">
      <alignment vertical="top" wrapText="1"/>
    </xf>
    <xf numFmtId="0" fontId="1" fillId="0" borderId="0" xfId="0" applyFont="1" applyAlignment="1">
      <alignment horizontal="justify" vertical="top"/>
    </xf>
    <xf numFmtId="44" fontId="15" fillId="0" borderId="0" xfId="1" applyFont="1" applyFill="1" applyBorder="1" applyAlignment="1">
      <alignment horizontal="left"/>
    </xf>
    <xf numFmtId="0" fontId="16" fillId="6" borderId="0" xfId="0" applyFont="1" applyFill="1" applyAlignment="1">
      <alignment wrapText="1"/>
    </xf>
    <xf numFmtId="3" fontId="0" fillId="0" borderId="0" xfId="0" applyNumberFormat="1"/>
    <xf numFmtId="0" fontId="2" fillId="2" borderId="1" xfId="0" applyFont="1" applyFill="1" applyBorder="1" applyAlignment="1">
      <alignment vertical="center" wrapText="1"/>
    </xf>
    <xf numFmtId="49" fontId="4" fillId="2" borderId="1" xfId="0" applyNumberFormat="1" applyFont="1" applyFill="1" applyBorder="1" applyAlignment="1">
      <alignment vertical="center" wrapText="1"/>
    </xf>
    <xf numFmtId="4" fontId="4" fillId="3" borderId="1" xfId="0" applyNumberFormat="1" applyFont="1" applyFill="1" applyBorder="1" applyAlignment="1">
      <alignment vertical="center" wrapText="1"/>
    </xf>
    <xf numFmtId="0" fontId="4" fillId="3" borderId="1" xfId="0" applyFont="1" applyFill="1" applyBorder="1" applyAlignment="1">
      <alignment vertical="center" wrapText="1"/>
    </xf>
    <xf numFmtId="0" fontId="16" fillId="0" borderId="10" xfId="0" applyFont="1" applyBorder="1" applyAlignment="1">
      <alignment wrapText="1"/>
    </xf>
    <xf numFmtId="0" fontId="4" fillId="8" borderId="1" xfId="0" applyFont="1" applyFill="1" applyBorder="1" applyAlignment="1">
      <alignment vertical="center" wrapText="1"/>
    </xf>
    <xf numFmtId="4" fontId="2" fillId="7" borderId="23" xfId="0" applyNumberFormat="1" applyFont="1" applyFill="1" applyBorder="1" applyAlignment="1">
      <alignment horizontal="justify" vertical="center" wrapText="1"/>
    </xf>
    <xf numFmtId="0" fontId="1" fillId="0" borderId="16" xfId="0" applyFont="1" applyBorder="1" applyAlignment="1">
      <alignment horizontal="justify" vertical="center" wrapText="1"/>
    </xf>
    <xf numFmtId="0" fontId="1" fillId="0" borderId="12" xfId="0" applyFont="1" applyBorder="1" applyAlignment="1">
      <alignment horizontal="justify" vertical="center" wrapText="1"/>
    </xf>
    <xf numFmtId="0" fontId="1" fillId="0" borderId="14" xfId="0" applyFont="1" applyBorder="1" applyAlignment="1">
      <alignment horizontal="justify" vertical="center" wrapText="1"/>
    </xf>
    <xf numFmtId="4" fontId="1" fillId="0" borderId="14"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 fontId="2" fillId="0" borderId="28" xfId="0" applyNumberFormat="1" applyFont="1" applyBorder="1" applyAlignment="1">
      <alignment horizontal="justify" vertical="center" wrapText="1"/>
    </xf>
    <xf numFmtId="4" fontId="2" fillId="0" borderId="28" xfId="0" applyNumberFormat="1" applyFont="1" applyBorder="1" applyAlignment="1">
      <alignment horizontal="center" vertical="center" wrapText="1"/>
    </xf>
    <xf numFmtId="4" fontId="2" fillId="7" borderId="28" xfId="0" applyNumberFormat="1" applyFont="1" applyFill="1" applyBorder="1" applyAlignment="1">
      <alignment horizontal="center" vertical="center" wrapText="1"/>
    </xf>
    <xf numFmtId="4" fontId="12" fillId="5" borderId="14" xfId="0" applyNumberFormat="1" applyFont="1" applyFill="1" applyBorder="1" applyAlignment="1">
      <alignment horizontal="justify" vertical="center" wrapText="1"/>
    </xf>
    <xf numFmtId="0" fontId="1" fillId="0" borderId="15" xfId="0" applyFont="1" applyBorder="1" applyAlignment="1">
      <alignment horizontal="left" vertical="top" wrapText="1"/>
    </xf>
    <xf numFmtId="0" fontId="1" fillId="0" borderId="17" xfId="0" applyFont="1" applyBorder="1" applyAlignment="1">
      <alignment horizontal="left" vertical="top" wrapText="1"/>
    </xf>
    <xf numFmtId="0" fontId="19" fillId="0" borderId="0" xfId="0" applyFont="1"/>
    <xf numFmtId="0" fontId="1" fillId="0" borderId="13" xfId="0" applyFont="1" applyBorder="1" applyAlignment="1">
      <alignment horizontal="left" vertical="center" wrapText="1"/>
    </xf>
    <xf numFmtId="0" fontId="20" fillId="0" borderId="5" xfId="0" applyFont="1" applyBorder="1" applyAlignment="1">
      <alignment horizontal="justify" vertical="center" wrapText="1"/>
    </xf>
    <xf numFmtId="0" fontId="20" fillId="0" borderId="5" xfId="0" applyFont="1" applyBorder="1" applyAlignment="1">
      <alignment horizontal="center" vertical="center" wrapText="1"/>
    </xf>
    <xf numFmtId="4" fontId="11" fillId="0" borderId="14" xfId="0" applyNumberFormat="1" applyFont="1" applyBorder="1" applyAlignment="1">
      <alignment horizontal="center" vertical="center" wrapText="1"/>
    </xf>
    <xf numFmtId="0" fontId="2" fillId="0" borderId="0" xfId="0" applyFont="1" applyAlignment="1">
      <alignment horizontal="right" vertical="center" wrapText="1"/>
    </xf>
    <xf numFmtId="164" fontId="2" fillId="0" borderId="0" xfId="0" applyNumberFormat="1" applyFont="1" applyAlignment="1">
      <alignment horizontal="center" vertical="center" wrapText="1"/>
    </xf>
    <xf numFmtId="0" fontId="2" fillId="0" borderId="32" xfId="0" applyFont="1" applyBorder="1" applyAlignment="1">
      <alignment horizontal="right" vertical="center" wrapText="1"/>
    </xf>
    <xf numFmtId="164" fontId="2" fillId="0" borderId="32" xfId="0" applyNumberFormat="1" applyFont="1" applyBorder="1" applyAlignment="1">
      <alignment horizontal="center" vertical="center" wrapText="1"/>
    </xf>
    <xf numFmtId="4" fontId="1" fillId="0" borderId="25" xfId="0" applyNumberFormat="1" applyFont="1" applyBorder="1"/>
    <xf numFmtId="0" fontId="21" fillId="0" borderId="23" xfId="0" applyFont="1" applyBorder="1" applyAlignment="1">
      <alignment horizontal="left" vertical="center" wrapText="1"/>
    </xf>
    <xf numFmtId="0" fontId="20" fillId="0" borderId="1" xfId="0" applyFont="1" applyBorder="1" applyAlignment="1">
      <alignment horizontal="left" vertical="center" wrapText="1"/>
    </xf>
    <xf numFmtId="0" fontId="11" fillId="0" borderId="15" xfId="0" applyFont="1" applyBorder="1" applyAlignment="1">
      <alignment horizontal="left" vertical="center" wrapText="1"/>
    </xf>
    <xf numFmtId="4" fontId="22" fillId="0" borderId="0" xfId="3" applyNumberFormat="1" applyFont="1"/>
    <xf numFmtId="0" fontId="22" fillId="0" borderId="0" xfId="3" applyFont="1"/>
    <xf numFmtId="0" fontId="2" fillId="0" borderId="21" xfId="0" applyFont="1" applyBorder="1" applyAlignment="1">
      <alignment horizontal="right" vertical="center" wrapText="1"/>
    </xf>
    <xf numFmtId="0" fontId="1" fillId="9" borderId="1" xfId="0" applyFont="1" applyFill="1" applyBorder="1" applyAlignment="1">
      <alignment vertical="center" wrapText="1"/>
    </xf>
    <xf numFmtId="0" fontId="20" fillId="9" borderId="1" xfId="0" applyFont="1" applyFill="1" applyBorder="1" applyAlignment="1">
      <alignment vertical="center" wrapText="1"/>
    </xf>
    <xf numFmtId="0" fontId="4" fillId="2" borderId="23" xfId="0" applyFont="1" applyFill="1" applyBorder="1" applyAlignment="1">
      <alignment vertical="center" wrapText="1"/>
    </xf>
    <xf numFmtId="0" fontId="11" fillId="9" borderId="23" xfId="0" applyFont="1" applyFill="1" applyBorder="1" applyAlignment="1">
      <alignment vertical="center" wrapText="1"/>
    </xf>
    <xf numFmtId="0" fontId="2" fillId="0" borderId="0" xfId="0" applyFont="1" applyAlignment="1">
      <alignment horizontal="center" vertical="center" wrapText="1"/>
    </xf>
    <xf numFmtId="49" fontId="2" fillId="2" borderId="1" xfId="0" applyNumberFormat="1" applyFont="1" applyFill="1" applyBorder="1" applyAlignment="1">
      <alignment vertical="center" wrapText="1"/>
    </xf>
    <xf numFmtId="49" fontId="4" fillId="3" borderId="12" xfId="0" applyNumberFormat="1" applyFont="1" applyFill="1" applyBorder="1" applyAlignment="1">
      <alignment horizontal="center" vertical="center" wrapText="1"/>
    </xf>
    <xf numFmtId="49" fontId="1" fillId="0" borderId="12" xfId="0" applyNumberFormat="1" applyFont="1" applyBorder="1" applyAlignment="1">
      <alignment horizontal="center" vertical="center" wrapText="1"/>
    </xf>
    <xf numFmtId="49" fontId="1" fillId="0" borderId="0" xfId="0" applyNumberFormat="1" applyFont="1" applyAlignment="1">
      <alignment horizontal="justify" vertical="center" wrapText="1"/>
    </xf>
    <xf numFmtId="0" fontId="11" fillId="0" borderId="33" xfId="0" applyFont="1" applyBorder="1" applyAlignment="1">
      <alignment horizontal="left" vertical="center" wrapText="1"/>
    </xf>
    <xf numFmtId="4" fontId="0" fillId="5" borderId="24" xfId="0" applyNumberFormat="1" applyFill="1" applyBorder="1"/>
    <xf numFmtId="0" fontId="2" fillId="5" borderId="35" xfId="0" applyFont="1" applyFill="1" applyBorder="1" applyAlignment="1">
      <alignment horizontal="center" vertical="center" wrapText="1"/>
    </xf>
    <xf numFmtId="4" fontId="2" fillId="0" borderId="35" xfId="0" applyNumberFormat="1" applyFont="1" applyBorder="1" applyAlignment="1">
      <alignment horizontal="center" vertical="center" wrapText="1"/>
    </xf>
    <xf numFmtId="0" fontId="2" fillId="0" borderId="33" xfId="0" applyFont="1" applyBorder="1" applyAlignment="1">
      <alignment horizontal="center" vertical="center" wrapText="1"/>
    </xf>
    <xf numFmtId="4" fontId="2" fillId="6" borderId="12" xfId="0" applyNumberFormat="1" applyFont="1" applyFill="1" applyBorder="1" applyAlignment="1">
      <alignment horizontal="justify" vertical="center" wrapText="1"/>
    </xf>
    <xf numFmtId="49" fontId="2" fillId="0" borderId="12" xfId="0" applyNumberFormat="1" applyFont="1" applyBorder="1" applyAlignment="1">
      <alignment horizontal="center" vertical="center" wrapText="1"/>
    </xf>
    <xf numFmtId="49" fontId="1" fillId="3" borderId="34" xfId="0" applyNumberFormat="1" applyFont="1" applyFill="1" applyBorder="1" applyAlignment="1">
      <alignment horizontal="justify" vertical="center" wrapText="1"/>
    </xf>
    <xf numFmtId="4" fontId="2" fillId="0" borderId="17" xfId="0" applyNumberFormat="1" applyFont="1" applyBorder="1" applyAlignment="1">
      <alignment horizontal="center" vertical="center" wrapText="1"/>
    </xf>
    <xf numFmtId="4" fontId="11" fillId="0" borderId="12" xfId="0" applyNumberFormat="1" applyFont="1" applyBorder="1" applyAlignment="1">
      <alignment horizontal="center" vertical="center" wrapText="1"/>
    </xf>
    <xf numFmtId="4" fontId="11" fillId="0" borderId="25" xfId="0" applyNumberFormat="1" applyFont="1" applyBorder="1" applyAlignment="1">
      <alignment horizontal="center" vertical="center" wrapText="1"/>
    </xf>
    <xf numFmtId="0" fontId="1" fillId="2" borderId="23" xfId="0" applyFont="1" applyFill="1" applyBorder="1" applyAlignment="1">
      <alignment vertical="top" wrapText="1"/>
    </xf>
    <xf numFmtId="0" fontId="11" fillId="0" borderId="23" xfId="0" applyFont="1" applyBorder="1" applyAlignment="1">
      <alignment vertical="top" wrapText="1"/>
    </xf>
    <xf numFmtId="4" fontId="4" fillId="4" borderId="12" xfId="0" applyNumberFormat="1" applyFont="1" applyFill="1" applyBorder="1" applyAlignment="1">
      <alignment horizontal="center" vertical="center" wrapText="1"/>
    </xf>
    <xf numFmtId="0" fontId="4" fillId="4" borderId="12" xfId="0" applyFont="1" applyFill="1" applyBorder="1" applyAlignment="1">
      <alignment horizontal="center" vertical="center" wrapText="1"/>
    </xf>
    <xf numFmtId="3" fontId="11" fillId="9" borderId="3" xfId="0" applyNumberFormat="1" applyFont="1" applyFill="1" applyBorder="1" applyAlignment="1">
      <alignment vertical="center" wrapText="1"/>
    </xf>
    <xf numFmtId="0" fontId="23" fillId="0" borderId="0" xfId="0" applyFont="1"/>
    <xf numFmtId="0" fontId="23" fillId="0" borderId="10" xfId="0" applyFont="1" applyBorder="1" applyAlignment="1">
      <alignment horizontal="center" vertical="center" wrapText="1"/>
    </xf>
    <xf numFmtId="0" fontId="4" fillId="2" borderId="10" xfId="0" applyFont="1" applyFill="1" applyBorder="1" applyAlignment="1">
      <alignment vertical="center" wrapText="1"/>
    </xf>
    <xf numFmtId="0" fontId="6" fillId="0" borderId="18" xfId="0" applyFont="1" applyBorder="1" applyAlignment="1">
      <alignment horizontal="left" vertical="center" wrapText="1"/>
    </xf>
    <xf numFmtId="0" fontId="1" fillId="0" borderId="5" xfId="0" applyFont="1" applyBorder="1" applyAlignment="1">
      <alignment horizontal="left" vertical="center" wrapText="1"/>
    </xf>
    <xf numFmtId="0" fontId="18" fillId="0" borderId="0" xfId="0" applyFont="1"/>
    <xf numFmtId="14" fontId="1" fillId="0" borderId="5" xfId="0" applyNumberFormat="1" applyFont="1" applyBorder="1" applyAlignment="1">
      <alignment horizontal="center" vertical="center" wrapText="1"/>
    </xf>
    <xf numFmtId="49" fontId="1" fillId="0" borderId="14" xfId="0" applyNumberFormat="1" applyFont="1" applyBorder="1" applyAlignment="1">
      <alignment horizontal="left" vertical="center" wrapText="1"/>
    </xf>
    <xf numFmtId="0" fontId="1" fillId="9" borderId="6" xfId="0" applyFont="1" applyFill="1" applyBorder="1" applyAlignment="1">
      <alignment horizontal="left" vertical="top" wrapText="1"/>
    </xf>
    <xf numFmtId="0" fontId="11" fillId="0" borderId="12" xfId="0" applyFont="1" applyBorder="1" applyAlignment="1">
      <alignment horizontal="left" vertical="center" wrapText="1"/>
    </xf>
    <xf numFmtId="0" fontId="1" fillId="9" borderId="6" xfId="0" applyFont="1" applyFill="1" applyBorder="1" applyAlignment="1">
      <alignment horizontal="left" vertical="center" wrapText="1"/>
    </xf>
    <xf numFmtId="4" fontId="2" fillId="0" borderId="32" xfId="0" applyNumberFormat="1" applyFont="1" applyBorder="1" applyAlignment="1">
      <alignment horizontal="right" vertical="center" wrapText="1"/>
    </xf>
    <xf numFmtId="0" fontId="0" fillId="0" borderId="0" xfId="0" applyAlignment="1">
      <alignment wrapText="1"/>
    </xf>
    <xf numFmtId="164" fontId="0" fillId="0" borderId="0" xfId="0" applyNumberFormat="1" applyAlignment="1">
      <alignment wrapText="1"/>
    </xf>
    <xf numFmtId="0" fontId="27" fillId="0" borderId="0" xfId="0" applyFont="1" applyAlignment="1">
      <alignment wrapText="1"/>
    </xf>
    <xf numFmtId="0" fontId="28" fillId="0" borderId="0" xfId="0" applyFont="1"/>
    <xf numFmtId="4" fontId="28" fillId="0" borderId="0" xfId="0" applyNumberFormat="1" applyFont="1"/>
    <xf numFmtId="0" fontId="29" fillId="0" borderId="0" xfId="0" applyFont="1"/>
    <xf numFmtId="4" fontId="29" fillId="0" borderId="0" xfId="0" applyNumberFormat="1" applyFont="1"/>
    <xf numFmtId="4" fontId="12" fillId="5" borderId="36" xfId="0" applyNumberFormat="1" applyFont="1" applyFill="1" applyBorder="1" applyAlignment="1">
      <alignment horizontal="justify" vertical="center" wrapText="1"/>
    </xf>
    <xf numFmtId="4" fontId="2" fillId="0" borderId="38" xfId="0" applyNumberFormat="1" applyFont="1" applyBorder="1" applyAlignment="1">
      <alignment horizontal="center" vertical="center" wrapText="1"/>
    </xf>
    <xf numFmtId="4" fontId="2" fillId="0" borderId="39" xfId="0" applyNumberFormat="1" applyFont="1" applyBorder="1" applyAlignment="1">
      <alignment horizontal="center" vertical="center" wrapText="1"/>
    </xf>
    <xf numFmtId="4" fontId="2" fillId="0" borderId="24" xfId="0" applyNumberFormat="1" applyFont="1" applyBorder="1" applyAlignment="1">
      <alignment horizontal="center" vertical="center" wrapText="1"/>
    </xf>
    <xf numFmtId="4" fontId="2" fillId="0" borderId="37" xfId="0" applyNumberFormat="1" applyFont="1" applyBorder="1" applyAlignment="1">
      <alignment horizontal="center" vertical="center" wrapText="1"/>
    </xf>
    <xf numFmtId="49" fontId="19" fillId="0" borderId="0" xfId="0" applyNumberFormat="1" applyFont="1"/>
    <xf numFmtId="0" fontId="31" fillId="2" borderId="1" xfId="0" applyFont="1" applyFill="1" applyBorder="1" applyAlignment="1">
      <alignment vertical="center" wrapText="1"/>
    </xf>
    <xf numFmtId="0" fontId="30" fillId="2" borderId="23" xfId="0" applyFont="1" applyFill="1" applyBorder="1" applyAlignment="1">
      <alignment vertical="center" wrapText="1"/>
    </xf>
    <xf numFmtId="0" fontId="32" fillId="9" borderId="23" xfId="0" applyFont="1" applyFill="1" applyBorder="1" applyAlignment="1">
      <alignment horizontal="left" vertical="top" wrapText="1"/>
    </xf>
    <xf numFmtId="0" fontId="24" fillId="10" borderId="40" xfId="4" applyFill="1" applyBorder="1" applyAlignment="1">
      <alignment wrapText="1"/>
    </xf>
    <xf numFmtId="0" fontId="4" fillId="2" borderId="1" xfId="0" applyFont="1" applyFill="1" applyBorder="1" applyAlignment="1">
      <alignment vertical="center" wrapText="1"/>
    </xf>
    <xf numFmtId="0" fontId="4" fillId="2" borderId="2" xfId="0" applyFont="1" applyFill="1" applyBorder="1" applyAlignment="1">
      <alignment vertical="center" wrapText="1"/>
    </xf>
    <xf numFmtId="0" fontId="11" fillId="9" borderId="1" xfId="0" applyFont="1" applyFill="1" applyBorder="1" applyAlignment="1">
      <alignment vertical="center" wrapText="1"/>
    </xf>
    <xf numFmtId="0" fontId="18" fillId="9" borderId="2" xfId="0" applyFont="1" applyFill="1" applyBorder="1"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0" borderId="0" xfId="0" applyFont="1" applyAlignment="1">
      <alignment horizontal="left" vertical="center" wrapText="1"/>
    </xf>
    <xf numFmtId="0" fontId="1" fillId="0" borderId="11" xfId="0" applyFont="1" applyBorder="1" applyAlignment="1">
      <alignment horizontal="justify" vertical="center" wrapText="1"/>
    </xf>
    <xf numFmtId="0" fontId="1" fillId="0" borderId="4" xfId="0" applyFont="1" applyBorder="1" applyAlignment="1">
      <alignment horizontal="justify" vertical="center" wrapText="1"/>
    </xf>
    <xf numFmtId="0" fontId="2" fillId="0" borderId="0" xfId="0" applyFont="1" applyAlignment="1">
      <alignment horizontal="center" vertical="center" wrapText="1"/>
    </xf>
    <xf numFmtId="0" fontId="1" fillId="0" borderId="8" xfId="0" applyFont="1" applyBorder="1" applyAlignment="1">
      <alignment horizontal="justify" vertical="center" wrapText="1"/>
    </xf>
    <xf numFmtId="0" fontId="1" fillId="0" borderId="3" xfId="0" applyFont="1" applyBorder="1" applyAlignment="1">
      <alignment horizontal="justify" vertical="center" wrapText="1"/>
    </xf>
    <xf numFmtId="49" fontId="1" fillId="3" borderId="1" xfId="0" applyNumberFormat="1"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0" fontId="2" fillId="0" borderId="0" xfId="0" applyFont="1" applyAlignment="1">
      <alignment horizontal="left" vertical="center"/>
    </xf>
    <xf numFmtId="0" fontId="1" fillId="0" borderId="7" xfId="0" applyFont="1" applyBorder="1" applyAlignment="1">
      <alignment horizontal="center"/>
    </xf>
    <xf numFmtId="0" fontId="2" fillId="0" borderId="1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4" xfId="0" applyFont="1" applyBorder="1" applyAlignment="1">
      <alignment horizontal="center" vertical="center" wrapText="1"/>
    </xf>
    <xf numFmtId="49" fontId="1" fillId="3" borderId="31" xfId="0" applyNumberFormat="1" applyFont="1" applyFill="1" applyBorder="1" applyAlignment="1">
      <alignment horizontal="center" vertical="center" wrapText="1"/>
    </xf>
    <xf numFmtId="49" fontId="1" fillId="3" borderId="26" xfId="0" applyNumberFormat="1" applyFont="1" applyFill="1" applyBorder="1" applyAlignment="1">
      <alignment horizontal="center" vertical="center" wrapText="1"/>
    </xf>
    <xf numFmtId="49" fontId="1" fillId="3" borderId="20" xfId="0" applyNumberFormat="1" applyFont="1" applyFill="1" applyBorder="1" applyAlignment="1">
      <alignment horizontal="center" vertical="center" wrapText="1"/>
    </xf>
    <xf numFmtId="0" fontId="11" fillId="0" borderId="13" xfId="0" applyFont="1" applyBorder="1" applyAlignment="1">
      <alignment horizontal="justify" vertical="center" wrapText="1"/>
    </xf>
    <xf numFmtId="0" fontId="11" fillId="0" borderId="14" xfId="0" applyFont="1" applyBorder="1" applyAlignment="1">
      <alignment horizontal="justify" vertical="center" wrapText="1"/>
    </xf>
    <xf numFmtId="0" fontId="1" fillId="0" borderId="27" xfId="0" applyFont="1" applyBorder="1" applyAlignment="1">
      <alignment horizontal="justify" vertical="center" wrapText="1"/>
    </xf>
    <xf numFmtId="0" fontId="1" fillId="0" borderId="28" xfId="0" applyFont="1" applyBorder="1" applyAlignment="1">
      <alignment horizontal="justify"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11" fillId="0" borderId="13" xfId="0" applyFont="1" applyBorder="1" applyAlignment="1">
      <alignment horizontal="justify" vertical="center"/>
    </xf>
    <xf numFmtId="0" fontId="11" fillId="0" borderId="14" xfId="0" applyFont="1" applyBorder="1" applyAlignment="1">
      <alignment horizontal="justify" vertical="center"/>
    </xf>
    <xf numFmtId="49" fontId="1" fillId="3" borderId="29"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wrapText="1"/>
    </xf>
    <xf numFmtId="49" fontId="1" fillId="3" borderId="30" xfId="0" applyNumberFormat="1" applyFont="1" applyFill="1" applyBorder="1" applyAlignment="1">
      <alignment horizontal="center" vertical="center" wrapText="1"/>
    </xf>
    <xf numFmtId="0" fontId="1" fillId="0" borderId="27" xfId="0" applyFont="1" applyBorder="1" applyAlignment="1">
      <alignment horizontal="justify" vertical="center"/>
    </xf>
    <xf numFmtId="0" fontId="1" fillId="0" borderId="28" xfId="0" applyFont="1" applyBorder="1" applyAlignment="1">
      <alignment horizontal="justify" vertical="center"/>
    </xf>
    <xf numFmtId="0" fontId="2" fillId="0" borderId="20" xfId="0" applyFont="1" applyBorder="1" applyAlignment="1">
      <alignment horizontal="right" vertical="center" wrapText="1"/>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9" fillId="4" borderId="36" xfId="0" applyFont="1" applyFill="1" applyBorder="1" applyAlignment="1">
      <alignment horizontal="center" vertical="center" wrapText="1"/>
    </xf>
    <xf numFmtId="0" fontId="9" fillId="4" borderId="15" xfId="0" applyFont="1" applyFill="1" applyBorder="1" applyAlignment="1">
      <alignment horizontal="center" vertical="center" wrapText="1"/>
    </xf>
  </cellXfs>
  <cellStyles count="5">
    <cellStyle name="Currency 2" xfId="2" xr:uid="{DBD7A767-31FD-42B6-825E-BA6B39217F15}"/>
    <cellStyle name="Hüperlink" xfId="4" builtinId="8"/>
    <cellStyle name="Normaallaad" xfId="0" builtinId="0"/>
    <cellStyle name="Normaallaad 2" xfId="3" xr:uid="{C381275C-39FB-4D34-A318-53970AC95A16}"/>
    <cellStyle name="Valu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ive Haavel" id="{F150385D-C5FA-4BF2-BEB7-341D313165AB}" userId="S::Aive.Haavel@kliimaministeerium.ee::50d588c2-2032-4448-a7e4-8134dadb516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8" dT="2024-07-01T08:39:11.90" personId="{F150385D-C5FA-4BF2-BEB7-341D313165AB}" id="{0CDC3FE0-A3F3-4994-AAF0-4DED3396D064}">
    <text>Vajaduse korral lisada ridu</text>
  </threadedComment>
</ThreadedComments>
</file>

<file path=xl/threadedComments/threadedComment2.xml><?xml version="1.0" encoding="utf-8"?>
<ThreadedComments xmlns="http://schemas.microsoft.com/office/spreadsheetml/2018/threadedcomments" xmlns:x="http://schemas.openxmlformats.org/spreadsheetml/2006/main">
  <threadedComment ref="A7" dT="2024-07-01T08:38:00.69" personId="{F150385D-C5FA-4BF2-BEB7-341D313165AB}" id="{680E232D-38D9-4D1C-9CFB-6CBB46C3BC72}">
    <text>Vajaduse korral lisada ridu</text>
  </threadedComment>
  <threadedComment ref="A15" dT="2024-11-19T08:53:28.30" personId="{F150385D-C5FA-4BF2-BEB7-341D313165AB}" id="{721833D1-03DB-4054-ACDB-06266CB81D41}">
    <text>Täita, kui kohaldub.</text>
  </threadedComment>
</ThreadedComments>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sm.ee/uhtekuuluvusfond"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5"/>
  <sheetViews>
    <sheetView topLeftCell="A8" zoomScale="85" zoomScaleNormal="85" workbookViewId="0">
      <selection activeCell="B16" sqref="B16"/>
    </sheetView>
  </sheetViews>
  <sheetFormatPr defaultRowHeight="15"/>
  <cols>
    <col min="1" max="1" width="51.42578125" customWidth="1"/>
    <col min="2" max="2" width="74.7109375" customWidth="1"/>
    <col min="3" max="7" width="20.85546875" customWidth="1"/>
    <col min="8" max="8" width="19.140625" customWidth="1"/>
    <col min="9" max="9" width="58.85546875" customWidth="1"/>
    <col min="10" max="10" width="22.140625" customWidth="1"/>
  </cols>
  <sheetData>
    <row r="1" spans="1:6" ht="15.75">
      <c r="A1" s="32"/>
      <c r="B1" s="33"/>
    </row>
    <row r="2" spans="1:6" ht="15.75">
      <c r="A2" s="1" t="s">
        <v>0</v>
      </c>
      <c r="B2" s="33"/>
    </row>
    <row r="3" spans="1:6" ht="16.5" thickBot="1">
      <c r="A3" s="2"/>
      <c r="B3" s="33"/>
    </row>
    <row r="4" spans="1:6" ht="44.1" customHeight="1" thickBot="1">
      <c r="A4" s="45" t="s">
        <v>1</v>
      </c>
      <c r="B4" s="79" t="s">
        <v>2</v>
      </c>
      <c r="C4" s="7"/>
    </row>
    <row r="5" spans="1:6" ht="221.25" thickBot="1">
      <c r="A5" s="34" t="s">
        <v>3</v>
      </c>
      <c r="B5" s="80" t="s">
        <v>4</v>
      </c>
      <c r="C5" s="104"/>
    </row>
    <row r="6" spans="1:6" ht="59.25" customHeight="1">
      <c r="A6" s="129" t="s">
        <v>5</v>
      </c>
      <c r="B6" s="80" t="s">
        <v>6</v>
      </c>
      <c r="C6" s="104"/>
    </row>
    <row r="7" spans="1:6" ht="156.75" customHeight="1" thickBot="1">
      <c r="A7" s="29" t="s">
        <v>7</v>
      </c>
      <c r="B7" s="82" t="s">
        <v>8</v>
      </c>
      <c r="C7" s="104"/>
      <c r="D7" s="44"/>
      <c r="E7" s="23"/>
      <c r="F7" s="23"/>
    </row>
    <row r="8" spans="1:6" ht="83.25" customHeight="1" thickBot="1">
      <c r="A8" s="81" t="s">
        <v>9</v>
      </c>
      <c r="B8" s="103" t="s">
        <v>10</v>
      </c>
      <c r="C8" s="105"/>
      <c r="E8" s="63"/>
    </row>
    <row r="9" spans="1:6" ht="45.75">
      <c r="A9" s="30" t="s">
        <v>11</v>
      </c>
      <c r="B9" s="112" t="s">
        <v>12</v>
      </c>
    </row>
    <row r="10" spans="1:6" ht="381">
      <c r="A10" s="130" t="s">
        <v>13</v>
      </c>
      <c r="B10" s="131" t="s">
        <v>14</v>
      </c>
    </row>
    <row r="11" spans="1:6" ht="47.1" customHeight="1" thickBot="1">
      <c r="A11" s="106" t="s">
        <v>15</v>
      </c>
      <c r="B11" s="132" t="s">
        <v>16</v>
      </c>
      <c r="C11" s="104"/>
    </row>
    <row r="12" spans="1:6" ht="63">
      <c r="A12" s="29" t="s">
        <v>17</v>
      </c>
      <c r="B12" s="114" t="s">
        <v>18</v>
      </c>
      <c r="C12" s="104"/>
    </row>
    <row r="13" spans="1:6">
      <c r="A13" s="133" t="s">
        <v>19</v>
      </c>
      <c r="B13" s="135" t="s">
        <v>20</v>
      </c>
    </row>
    <row r="14" spans="1:6" ht="15.75" thickBot="1">
      <c r="A14" s="134"/>
      <c r="B14" s="136"/>
    </row>
    <row r="15" spans="1:6" ht="16.7" customHeight="1">
      <c r="A15" s="3"/>
    </row>
    <row r="17" spans="1:1" ht="15.75">
      <c r="A17" s="3"/>
    </row>
    <row r="29" spans="1:1" ht="16.5" thickBot="1">
      <c r="A29" s="2"/>
    </row>
    <row r="30" spans="1:1" ht="15.75">
      <c r="A30" s="2"/>
    </row>
    <row r="31" spans="1:1" ht="15.75">
      <c r="A31" s="2"/>
    </row>
    <row r="65" spans="1:1" ht="15.75">
      <c r="A65" s="1"/>
    </row>
    <row r="66" spans="1:1" ht="15.75">
      <c r="A66" s="1"/>
    </row>
    <row r="67" spans="1:1" ht="15.75">
      <c r="A67" s="1"/>
    </row>
    <row r="68" spans="1:1" ht="15.75">
      <c r="A68" s="1"/>
    </row>
    <row r="69" spans="1:1" ht="15.75">
      <c r="A69" s="1"/>
    </row>
    <row r="70" spans="1:1" ht="15.75">
      <c r="A70" s="1"/>
    </row>
    <row r="71" spans="1:1" ht="15.75">
      <c r="A71" s="1"/>
    </row>
    <row r="72" spans="1:1" ht="15.75">
      <c r="A72" s="2"/>
    </row>
    <row r="73" spans="1:1" ht="15.75">
      <c r="A73" s="2"/>
    </row>
    <row r="74" spans="1:1" ht="15.75">
      <c r="A74" s="2" t="s">
        <v>21</v>
      </c>
    </row>
    <row r="75" spans="1:1" ht="15.75">
      <c r="A75" s="5"/>
    </row>
    <row r="76" spans="1:1">
      <c r="A76" s="4"/>
    </row>
    <row r="77" spans="1:1">
      <c r="A77" s="4"/>
    </row>
    <row r="78" spans="1:1">
      <c r="A78" s="4"/>
    </row>
    <row r="79" spans="1:1">
      <c r="A79" s="4"/>
    </row>
    <row r="80" spans="1:1">
      <c r="A80" s="4"/>
    </row>
    <row r="81" spans="1:1">
      <c r="A81" s="6"/>
    </row>
    <row r="82" spans="1:1">
      <c r="A82" s="6"/>
    </row>
    <row r="83" spans="1:1">
      <c r="A83" s="4"/>
    </row>
    <row r="84" spans="1:1">
      <c r="A84" s="4"/>
    </row>
    <row r="85" spans="1:1">
      <c r="A85" s="4"/>
    </row>
  </sheetData>
  <mergeCells count="2">
    <mergeCell ref="A13:A14"/>
    <mergeCell ref="B13:B14"/>
  </mergeCells>
  <hyperlinks>
    <hyperlink ref="B11" r:id="rId1" display="https://sm.ee/uhtekuuluvusfond" xr:uid="{F6F2017F-AC75-4BFC-B774-17538244D638}"/>
  </hyperlinks>
  <pageMargins left="0.7" right="0.7" top="0.75" bottom="0.75" header="0.3" footer="0.3"/>
  <pageSetup paperSize="9" orientation="portrait" r:id="rId2"/>
  <customProperties>
    <customPr name="EpmWorksheetKeyString_GUID" r:id="rId3"/>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6"/>
  <sheetViews>
    <sheetView zoomScale="80" zoomScaleNormal="80" workbookViewId="0">
      <selection activeCell="F10" sqref="F10"/>
    </sheetView>
  </sheetViews>
  <sheetFormatPr defaultRowHeight="15"/>
  <cols>
    <col min="1" max="1" width="8.85546875" style="9"/>
    <col min="2" max="2" width="36.140625" customWidth="1"/>
    <col min="3" max="3" width="12.42578125" customWidth="1"/>
    <col min="4" max="4" width="11.85546875" customWidth="1"/>
    <col min="5" max="5" width="70.7109375" customWidth="1"/>
    <col min="6" max="6" width="19" customWidth="1"/>
    <col min="7" max="7" width="30" bestFit="1" customWidth="1"/>
    <col min="8" max="8" width="26.5703125" customWidth="1"/>
    <col min="9" max="9" width="38" customWidth="1"/>
  </cols>
  <sheetData>
    <row r="1" spans="1:7" ht="15.75">
      <c r="A1" s="32"/>
      <c r="B1" s="33"/>
      <c r="C1" s="33"/>
      <c r="D1" s="33"/>
      <c r="E1" s="33"/>
      <c r="F1" s="33"/>
    </row>
    <row r="2" spans="1:7" ht="15.75">
      <c r="A2" s="35"/>
      <c r="B2" s="33"/>
      <c r="C2" s="33"/>
      <c r="D2" s="33"/>
      <c r="E2" s="33"/>
      <c r="F2" s="33"/>
    </row>
    <row r="3" spans="1:7" ht="45.6" customHeight="1">
      <c r="A3" s="144" t="s">
        <v>22</v>
      </c>
      <c r="B3" s="144"/>
      <c r="C3" s="144"/>
      <c r="D3" s="144"/>
      <c r="E3" s="144"/>
      <c r="F3" s="144"/>
    </row>
    <row r="4" spans="1:7" ht="16.5" thickBot="1">
      <c r="A4" s="10"/>
      <c r="B4" s="33"/>
      <c r="C4" s="33"/>
      <c r="D4" s="33"/>
      <c r="E4" s="109"/>
      <c r="F4" s="33"/>
    </row>
    <row r="5" spans="1:7">
      <c r="A5" s="140" t="s">
        <v>23</v>
      </c>
      <c r="B5" s="142" t="s">
        <v>24</v>
      </c>
      <c r="C5" s="142" t="s">
        <v>25</v>
      </c>
      <c r="D5" s="142" t="s">
        <v>26</v>
      </c>
      <c r="E5" s="142" t="s">
        <v>27</v>
      </c>
      <c r="F5" s="142" t="s">
        <v>28</v>
      </c>
    </row>
    <row r="6" spans="1:7" ht="32.450000000000003" customHeight="1" thickBot="1">
      <c r="A6" s="141"/>
      <c r="B6" s="143"/>
      <c r="C6" s="143"/>
      <c r="D6" s="143"/>
      <c r="E6" s="143"/>
      <c r="F6" s="143"/>
      <c r="G6" s="7"/>
    </row>
    <row r="7" spans="1:7" ht="16.5" thickBot="1">
      <c r="A7" s="137" t="s">
        <v>29</v>
      </c>
      <c r="B7" s="138"/>
      <c r="C7" s="138"/>
      <c r="D7" s="138"/>
      <c r="E7" s="138"/>
      <c r="F7" s="139"/>
    </row>
    <row r="8" spans="1:7" ht="243.75">
      <c r="A8" s="11" t="s">
        <v>30</v>
      </c>
      <c r="B8" s="108" t="s">
        <v>31</v>
      </c>
      <c r="C8" s="110" t="s">
        <v>32</v>
      </c>
      <c r="D8" s="110" t="s">
        <v>32</v>
      </c>
      <c r="E8" s="65" t="s">
        <v>33</v>
      </c>
      <c r="F8" s="66" t="s">
        <v>34</v>
      </c>
      <c r="G8" s="8"/>
    </row>
    <row r="9" spans="1:7" ht="16.5" thickBot="1">
      <c r="A9" s="137" t="s">
        <v>35</v>
      </c>
      <c r="B9" s="138"/>
      <c r="C9" s="138"/>
      <c r="D9" s="138"/>
      <c r="E9" s="138"/>
      <c r="F9" s="139"/>
    </row>
    <row r="10" spans="1:7" ht="243.75">
      <c r="A10" s="11" t="s">
        <v>36</v>
      </c>
      <c r="B10" s="12" t="s">
        <v>37</v>
      </c>
      <c r="C10" s="110" t="s">
        <v>32</v>
      </c>
      <c r="D10" s="110" t="s">
        <v>32</v>
      </c>
      <c r="E10" s="65" t="s">
        <v>38</v>
      </c>
      <c r="F10" s="66" t="s">
        <v>34</v>
      </c>
    </row>
    <row r="12" spans="1:7">
      <c r="A12" s="128" t="s">
        <v>39</v>
      </c>
      <c r="B12" s="63"/>
      <c r="E12" s="23"/>
    </row>
    <row r="13" spans="1:7">
      <c r="A13" s="128" t="s">
        <v>40</v>
      </c>
      <c r="B13" s="63"/>
    </row>
    <row r="14" spans="1:7">
      <c r="A14" s="128" t="s">
        <v>41</v>
      </c>
      <c r="B14" s="63"/>
      <c r="E14" s="23"/>
    </row>
    <row r="16" spans="1:7">
      <c r="E16" s="23"/>
    </row>
  </sheetData>
  <mergeCells count="9">
    <mergeCell ref="A9:F9"/>
    <mergeCell ref="A5:A6"/>
    <mergeCell ref="B5:B6"/>
    <mergeCell ref="C5:C6"/>
    <mergeCell ref="A3:F3"/>
    <mergeCell ref="D5:D6"/>
    <mergeCell ref="E5:E6"/>
    <mergeCell ref="F5:F6"/>
    <mergeCell ref="A7:F7"/>
  </mergeCells>
  <pageMargins left="0.7" right="0.7" top="0.75" bottom="0.75" header="0.3" footer="0.3"/>
  <pageSetup paperSize="9" orientation="portrait" r:id="rId1"/>
  <customProperties>
    <customPr name="EpmWorksheetKeyString_GUID" r:id="rId2"/>
  </customProperties>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errorTitle="kehtetu kirje" error="Valige seisund loendist" promptTitle="Seisund" prompt="Valige loendist" xr:uid="{B79CCE13-1A20-4293-AB69-2C32BB04E373}">
          <x14:formula1>
            <xm:f>Leht2!$B$3:$B$5</xm:f>
          </x14:formula1>
          <xm:sqref>F8 F10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topLeftCell="B1" zoomScale="70" zoomScaleNormal="70" workbookViewId="0">
      <pane ySplit="5" topLeftCell="A6" activePane="bottomLeft" state="frozen"/>
      <selection pane="bottomLeft" activeCell="E23" sqref="E23"/>
    </sheetView>
  </sheetViews>
  <sheetFormatPr defaultRowHeight="15"/>
  <cols>
    <col min="1" max="1" width="12.85546875" style="9" customWidth="1"/>
    <col min="2" max="2" width="21.85546875" customWidth="1"/>
    <col min="3" max="3" width="19.140625" style="9" customWidth="1"/>
    <col min="4" max="4" width="19.140625" style="23" customWidth="1"/>
    <col min="5" max="5" width="20.42578125" style="23" customWidth="1"/>
    <col min="6" max="7" width="19.140625" customWidth="1"/>
    <col min="8" max="10" width="20.140625" customWidth="1"/>
    <col min="11" max="11" width="90.42578125" customWidth="1"/>
    <col min="12" max="12" width="23.7109375" customWidth="1"/>
    <col min="13" max="13" width="19.7109375" style="7" customWidth="1"/>
    <col min="15" max="15" width="10.140625" bestFit="1" customWidth="1"/>
  </cols>
  <sheetData>
    <row r="1" spans="1:13" ht="15.75">
      <c r="A1" s="32"/>
      <c r="B1" s="33"/>
      <c r="C1" s="35"/>
      <c r="D1" s="36"/>
      <c r="E1" s="36"/>
      <c r="F1" s="33"/>
      <c r="G1" s="33"/>
      <c r="H1" s="33"/>
      <c r="I1" s="33"/>
      <c r="J1" s="33"/>
      <c r="K1" s="33"/>
      <c r="L1" s="33"/>
      <c r="M1" s="37"/>
    </row>
    <row r="2" spans="1:13" ht="15.75">
      <c r="A2" s="35"/>
      <c r="B2" s="33"/>
      <c r="C2" s="35"/>
      <c r="D2" s="36"/>
      <c r="E2" s="36"/>
      <c r="F2" s="33"/>
      <c r="G2" s="33"/>
      <c r="H2" s="33"/>
      <c r="I2" s="33"/>
      <c r="J2" s="33"/>
      <c r="K2" s="33"/>
      <c r="L2" s="33"/>
      <c r="M2" s="37"/>
    </row>
    <row r="3" spans="1:13" ht="15.75">
      <c r="A3" s="35"/>
      <c r="B3" s="152" t="s">
        <v>42</v>
      </c>
      <c r="C3" s="152"/>
      <c r="D3" s="152"/>
      <c r="E3" s="152"/>
      <c r="F3" s="152"/>
      <c r="G3" s="152"/>
      <c r="H3" s="152"/>
      <c r="I3" s="152"/>
      <c r="J3" s="152"/>
      <c r="K3" s="152"/>
      <c r="L3" s="152"/>
      <c r="M3" s="37"/>
    </row>
    <row r="4" spans="1:13" ht="16.5" thickBot="1">
      <c r="A4" s="35"/>
      <c r="B4" s="1"/>
      <c r="C4" s="35"/>
      <c r="D4" s="153"/>
      <c r="E4" s="153"/>
      <c r="F4" s="33"/>
      <c r="G4" s="33"/>
      <c r="H4" s="33"/>
      <c r="I4" s="33"/>
      <c r="J4" s="33"/>
      <c r="K4" s="33"/>
      <c r="L4" s="33"/>
      <c r="M4" s="37"/>
    </row>
    <row r="5" spans="1:13" ht="142.5" customHeight="1" thickBot="1">
      <c r="A5" s="84" t="s">
        <v>24</v>
      </c>
      <c r="B5" s="45" t="s">
        <v>43</v>
      </c>
      <c r="C5" s="46" t="s">
        <v>44</v>
      </c>
      <c r="D5" s="47" t="s">
        <v>45</v>
      </c>
      <c r="E5" s="47" t="s">
        <v>46</v>
      </c>
      <c r="F5" s="50" t="s">
        <v>47</v>
      </c>
      <c r="G5" s="48" t="s">
        <v>48</v>
      </c>
      <c r="H5" s="48" t="s">
        <v>49</v>
      </c>
      <c r="I5" s="48" t="s">
        <v>50</v>
      </c>
      <c r="J5" s="48" t="s">
        <v>51</v>
      </c>
      <c r="K5" s="29" t="s">
        <v>52</v>
      </c>
      <c r="L5" s="49"/>
      <c r="M5" s="37"/>
    </row>
    <row r="6" spans="1:13" ht="15.95" customHeight="1" thickBot="1">
      <c r="A6" s="154"/>
      <c r="B6" s="155"/>
      <c r="C6" s="155"/>
      <c r="D6" s="155"/>
      <c r="E6" s="155"/>
      <c r="F6" s="155"/>
      <c r="G6" s="155"/>
      <c r="H6" s="155"/>
      <c r="I6" s="155"/>
      <c r="J6" s="155"/>
      <c r="K6" s="156"/>
      <c r="L6" s="22"/>
      <c r="M6" s="37"/>
    </row>
    <row r="7" spans="1:13" ht="91.5">
      <c r="A7" s="168"/>
      <c r="B7" s="54"/>
      <c r="C7" s="111" t="s">
        <v>53</v>
      </c>
      <c r="D7" s="55">
        <v>1764706</v>
      </c>
      <c r="E7" s="55">
        <f>D7</f>
        <v>1764706</v>
      </c>
      <c r="F7" s="55">
        <f>3749.09+11637.73</f>
        <v>15386.82</v>
      </c>
      <c r="G7" s="55">
        <f>188151.72+3.3</f>
        <v>188155.02</v>
      </c>
      <c r="H7" s="56">
        <f>SUM(F7:G7)-3.3</f>
        <v>203538.54</v>
      </c>
      <c r="I7" s="126">
        <v>155722.82</v>
      </c>
      <c r="J7" s="126">
        <v>160103.85</v>
      </c>
      <c r="K7" s="73" t="s">
        <v>54</v>
      </c>
      <c r="L7" s="43"/>
      <c r="M7" s="42"/>
    </row>
    <row r="8" spans="1:13" ht="22.5" customHeight="1">
      <c r="A8" s="169"/>
      <c r="B8" s="166" t="s">
        <v>55</v>
      </c>
      <c r="C8" s="167"/>
      <c r="D8" s="60"/>
      <c r="E8" s="55">
        <f>E7</f>
        <v>1764706</v>
      </c>
      <c r="F8" s="60"/>
      <c r="G8" s="60"/>
      <c r="H8" s="60"/>
      <c r="I8" s="123"/>
      <c r="J8" s="123"/>
      <c r="K8" s="61"/>
      <c r="L8" s="38"/>
      <c r="M8" s="33"/>
    </row>
    <row r="9" spans="1:13" ht="22.5" customHeight="1" thickBot="1">
      <c r="A9" s="170"/>
      <c r="B9" s="171" t="s">
        <v>56</v>
      </c>
      <c r="C9" s="172"/>
      <c r="D9" s="57">
        <f>D7</f>
        <v>1764706</v>
      </c>
      <c r="E9" s="59"/>
      <c r="F9" s="58">
        <f>SUM(F7:F7)</f>
        <v>15386.82</v>
      </c>
      <c r="G9" s="58">
        <f>G7</f>
        <v>188155.02</v>
      </c>
      <c r="H9" s="58">
        <f>SUM(H7:H7)</f>
        <v>203538.54</v>
      </c>
      <c r="I9" s="127">
        <f>I7</f>
        <v>155722.82</v>
      </c>
      <c r="J9" s="127">
        <f>J7</f>
        <v>160103.85</v>
      </c>
      <c r="K9" s="62"/>
      <c r="L9" s="37"/>
      <c r="M9" s="33"/>
    </row>
    <row r="10" spans="1:13" ht="15.95" customHeight="1" thickBot="1">
      <c r="A10" s="164"/>
      <c r="B10" s="147"/>
      <c r="C10" s="147"/>
      <c r="D10" s="147"/>
      <c r="E10" s="147"/>
      <c r="F10" s="147"/>
      <c r="G10" s="147"/>
      <c r="H10" s="147"/>
      <c r="I10" s="147"/>
      <c r="J10" s="147"/>
      <c r="K10" s="165"/>
      <c r="L10" s="22"/>
      <c r="M10" s="37"/>
    </row>
    <row r="11" spans="1:13" ht="91.5">
      <c r="A11" s="157"/>
      <c r="B11" s="64"/>
      <c r="C11" s="111" t="s">
        <v>57</v>
      </c>
      <c r="D11" s="55">
        <v>1764706</v>
      </c>
      <c r="E11" s="67">
        <f>D11</f>
        <v>1764706</v>
      </c>
      <c r="F11" s="67">
        <f>263791.49+225090.78</f>
        <v>488882.27</v>
      </c>
      <c r="G11" s="67">
        <v>224507.51999999999</v>
      </c>
      <c r="H11" s="56">
        <f>SUM(F11:G11)</f>
        <v>713389.79</v>
      </c>
      <c r="I11" s="126">
        <v>146986.25</v>
      </c>
      <c r="J11" s="126">
        <v>581036.93999999994</v>
      </c>
      <c r="K11" s="73" t="s">
        <v>54</v>
      </c>
      <c r="L11" s="43"/>
      <c r="M11" s="42"/>
    </row>
    <row r="12" spans="1:13" ht="16.5" thickBot="1">
      <c r="A12" s="158"/>
      <c r="B12" s="160" t="s">
        <v>55</v>
      </c>
      <c r="C12" s="161"/>
      <c r="D12" s="60"/>
      <c r="E12" s="55">
        <f>E11</f>
        <v>1764706</v>
      </c>
      <c r="F12" s="60"/>
      <c r="G12" s="60"/>
      <c r="H12" s="60"/>
      <c r="I12" s="123"/>
      <c r="J12" s="123"/>
      <c r="K12" s="75"/>
      <c r="L12" s="38"/>
      <c r="M12" s="33"/>
    </row>
    <row r="13" spans="1:13" ht="25.5" customHeight="1" thickBot="1">
      <c r="A13" s="159"/>
      <c r="B13" s="162" t="s">
        <v>56</v>
      </c>
      <c r="C13" s="163"/>
      <c r="D13" s="57">
        <f>D11</f>
        <v>1764706</v>
      </c>
      <c r="E13" s="59"/>
      <c r="F13" s="58">
        <f>SUM(F11:F11)</f>
        <v>488882.27</v>
      </c>
      <c r="G13" s="58">
        <f>G11</f>
        <v>224507.51999999999</v>
      </c>
      <c r="H13" s="58">
        <f>SUM(H11:H11)</f>
        <v>713389.79</v>
      </c>
      <c r="I13" s="124">
        <f>I11</f>
        <v>146986.25</v>
      </c>
      <c r="J13" s="124">
        <f>J11</f>
        <v>581036.93999999994</v>
      </c>
      <c r="K13" s="88"/>
      <c r="L13" s="37"/>
      <c r="M13" s="33"/>
    </row>
    <row r="14" spans="1:13" ht="16.5" thickBot="1">
      <c r="A14" s="87"/>
      <c r="B14" s="147" t="s">
        <v>58</v>
      </c>
      <c r="C14" s="147"/>
      <c r="D14" s="147"/>
      <c r="E14" s="147"/>
      <c r="F14" s="147"/>
      <c r="G14" s="147"/>
      <c r="H14" s="147"/>
      <c r="I14" s="147"/>
      <c r="J14" s="147"/>
      <c r="K14" s="147"/>
      <c r="L14" s="24"/>
      <c r="M14" s="37"/>
    </row>
    <row r="15" spans="1:13" ht="16.5" thickBot="1">
      <c r="A15" s="95" t="s">
        <v>59</v>
      </c>
      <c r="B15" s="90"/>
      <c r="C15" s="90"/>
      <c r="D15" s="91">
        <v>0</v>
      </c>
      <c r="E15" s="91">
        <v>0</v>
      </c>
      <c r="F15" s="91">
        <v>0</v>
      </c>
      <c r="G15" s="91">
        <v>0</v>
      </c>
      <c r="H15" s="91">
        <f>SUM(F15:G15)</f>
        <v>0</v>
      </c>
      <c r="I15" s="125"/>
      <c r="J15" s="125"/>
      <c r="K15" s="92"/>
      <c r="L15" s="24"/>
      <c r="M15" s="37"/>
    </row>
    <row r="16" spans="1:13" ht="15.75">
      <c r="A16" s="87"/>
      <c r="B16" s="83"/>
      <c r="C16" s="83"/>
      <c r="D16" s="83"/>
      <c r="E16" s="83"/>
      <c r="F16" s="83"/>
      <c r="G16" s="83"/>
      <c r="H16" s="83"/>
      <c r="I16" s="83"/>
      <c r="J16" s="83"/>
      <c r="K16" s="83"/>
      <c r="L16" s="24"/>
      <c r="M16" s="37"/>
    </row>
    <row r="17" spans="1:13" ht="16.5" thickBot="1">
      <c r="A17" s="87"/>
      <c r="B17" s="83"/>
      <c r="C17" s="83"/>
      <c r="D17" s="83"/>
      <c r="E17" s="83"/>
      <c r="F17" s="83"/>
      <c r="G17" s="83"/>
      <c r="H17" s="83"/>
      <c r="I17" s="83"/>
      <c r="J17" s="83"/>
      <c r="K17" s="83"/>
      <c r="L17" s="24"/>
      <c r="M17" s="37"/>
    </row>
    <row r="18" spans="1:13" ht="16.5" thickBot="1">
      <c r="A18" s="150" t="s">
        <v>60</v>
      </c>
      <c r="B18" s="145" t="s">
        <v>61</v>
      </c>
      <c r="C18" s="146"/>
      <c r="D18" s="28"/>
      <c r="E18" s="31">
        <f>E8+E12+E15</f>
        <v>3529412</v>
      </c>
      <c r="F18" s="26"/>
      <c r="G18" s="31">
        <f>G7+G11</f>
        <v>412662.54</v>
      </c>
      <c r="H18" s="89"/>
      <c r="I18" s="89"/>
      <c r="J18" s="89"/>
      <c r="K18" s="74"/>
      <c r="L18" s="37"/>
      <c r="M18" s="33"/>
    </row>
    <row r="19" spans="1:13" ht="30.75">
      <c r="A19" s="151"/>
      <c r="B19" s="148" t="s">
        <v>56</v>
      </c>
      <c r="C19" s="149"/>
      <c r="D19" s="27">
        <f>D13+D9+D15</f>
        <v>3529412</v>
      </c>
      <c r="E19" s="51"/>
      <c r="F19" s="26"/>
      <c r="G19" s="26"/>
      <c r="H19" s="25">
        <f>H13+H9+H15</f>
        <v>916928.33000000007</v>
      </c>
      <c r="I19" s="25">
        <f>I9+I13</f>
        <v>302709.07</v>
      </c>
      <c r="J19" s="25">
        <f>J7+J11</f>
        <v>741140.78999999992</v>
      </c>
      <c r="K19" s="73" t="s">
        <v>62</v>
      </c>
      <c r="L19" s="38"/>
      <c r="M19" s="33"/>
    </row>
    <row r="20" spans="1:13" ht="15.75">
      <c r="A20" s="35"/>
      <c r="B20" s="1"/>
      <c r="C20" s="35"/>
      <c r="D20" s="36"/>
      <c r="E20" s="36"/>
      <c r="F20" s="33"/>
      <c r="G20" s="33"/>
      <c r="H20" s="33"/>
      <c r="I20" s="33"/>
      <c r="J20" s="33"/>
      <c r="K20" s="39"/>
      <c r="L20" s="33"/>
      <c r="M20" s="37"/>
    </row>
    <row r="21" spans="1:13" ht="15.75">
      <c r="A21" s="35"/>
      <c r="B21" s="33"/>
      <c r="C21" s="35"/>
      <c r="D21" s="36"/>
      <c r="E21" s="36"/>
      <c r="F21" s="33"/>
      <c r="G21" s="33"/>
      <c r="H21" s="36"/>
      <c r="I21" s="36"/>
      <c r="J21" s="36"/>
      <c r="K21" s="33"/>
      <c r="L21" s="33"/>
      <c r="M21" s="37"/>
    </row>
    <row r="22" spans="1:13" ht="57" customHeight="1">
      <c r="A22" s="85"/>
      <c r="B22" s="21" t="s">
        <v>63</v>
      </c>
      <c r="C22" s="21" t="s">
        <v>64</v>
      </c>
      <c r="D22" s="36"/>
      <c r="E22" s="76"/>
      <c r="F22" s="77"/>
      <c r="G22" s="77"/>
      <c r="H22" s="36"/>
      <c r="I22" s="36"/>
      <c r="J22" s="36"/>
      <c r="K22" s="37"/>
      <c r="L22" s="33"/>
      <c r="M22" s="33"/>
    </row>
    <row r="23" spans="1:13" ht="31.5">
      <c r="A23" s="94" t="s">
        <v>65</v>
      </c>
      <c r="B23" s="72">
        <f>G18</f>
        <v>412662.54</v>
      </c>
      <c r="C23" s="93">
        <v>0</v>
      </c>
      <c r="D23" s="36"/>
      <c r="E23" s="36"/>
      <c r="F23" s="33"/>
      <c r="G23" s="33"/>
      <c r="H23" s="33"/>
      <c r="I23" s="33"/>
      <c r="J23" s="33"/>
      <c r="K23" s="33"/>
      <c r="L23" s="33"/>
      <c r="M23" s="37"/>
    </row>
    <row r="24" spans="1:13" ht="15.75">
      <c r="A24" s="86" t="s">
        <v>66</v>
      </c>
      <c r="B24" s="72">
        <f>H19</f>
        <v>916928.33000000007</v>
      </c>
      <c r="C24" s="93">
        <v>0</v>
      </c>
      <c r="D24" s="36"/>
      <c r="E24" s="36"/>
      <c r="F24" s="33"/>
      <c r="G24" s="33"/>
      <c r="H24" s="33"/>
      <c r="I24" s="33"/>
      <c r="J24" s="33"/>
      <c r="K24" s="33"/>
      <c r="L24" s="33"/>
      <c r="M24" s="37"/>
    </row>
    <row r="28" spans="1:13">
      <c r="B28" s="23"/>
    </row>
  </sheetData>
  <mergeCells count="14">
    <mergeCell ref="B18:C18"/>
    <mergeCell ref="B14:K14"/>
    <mergeCell ref="B19:C19"/>
    <mergeCell ref="A18:A19"/>
    <mergeCell ref="B3:L3"/>
    <mergeCell ref="D4:E4"/>
    <mergeCell ref="A6:K6"/>
    <mergeCell ref="A11:A13"/>
    <mergeCell ref="B12:C12"/>
    <mergeCell ref="B13:C13"/>
    <mergeCell ref="A10:K10"/>
    <mergeCell ref="B8:C8"/>
    <mergeCell ref="A7:A9"/>
    <mergeCell ref="B9:C9"/>
  </mergeCells>
  <pageMargins left="0.7" right="0.7" top="0.75" bottom="0.75" header="0.3" footer="0.3"/>
  <pageSetup paperSize="9" orientation="portrait" r:id="rId1"/>
  <customProperties>
    <customPr name="EpmWorksheetKeyString_GUID" r:id="rId2"/>
  </customProperties>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4"/>
  <sheetViews>
    <sheetView zoomScale="90" zoomScaleNormal="90" workbookViewId="0">
      <selection activeCell="C16" sqref="C16"/>
    </sheetView>
  </sheetViews>
  <sheetFormatPr defaultRowHeight="15"/>
  <cols>
    <col min="1" max="1" width="21.140625" customWidth="1"/>
    <col min="2" max="2" width="19.85546875" customWidth="1"/>
    <col min="3" max="5" width="20.5703125" customWidth="1"/>
    <col min="6" max="6" width="45.28515625" customWidth="1"/>
    <col min="7" max="7" width="14.85546875" bestFit="1" customWidth="1"/>
    <col min="8" max="8" width="15.85546875" customWidth="1"/>
    <col min="9" max="9" width="14.85546875" bestFit="1" customWidth="1"/>
    <col min="10" max="10" width="13.85546875" bestFit="1" customWidth="1"/>
    <col min="11" max="12" width="14.85546875" bestFit="1" customWidth="1"/>
  </cols>
  <sheetData>
    <row r="1" spans="1:12" ht="15.75">
      <c r="A1" s="176" t="s">
        <v>67</v>
      </c>
      <c r="B1" s="177"/>
      <c r="C1" s="177"/>
      <c r="D1" s="178"/>
      <c r="E1" s="178"/>
      <c r="F1" s="179"/>
    </row>
    <row r="2" spans="1:12" ht="31.5">
      <c r="A2" s="18" t="s">
        <v>68</v>
      </c>
      <c r="B2" s="16" t="s">
        <v>69</v>
      </c>
      <c r="C2" s="17" t="s">
        <v>70</v>
      </c>
      <c r="D2" s="101" t="s">
        <v>71</v>
      </c>
      <c r="E2" s="101" t="s">
        <v>72</v>
      </c>
      <c r="F2" s="102" t="s">
        <v>73</v>
      </c>
      <c r="H2" s="116"/>
    </row>
    <row r="3" spans="1:12" ht="21.4" customHeight="1">
      <c r="A3" s="107">
        <v>2024</v>
      </c>
      <c r="B3" s="97">
        <v>128525</v>
      </c>
      <c r="C3" s="97">
        <v>62768.77</v>
      </c>
      <c r="D3" s="98">
        <v>0</v>
      </c>
      <c r="E3" s="98">
        <v>0</v>
      </c>
      <c r="F3" s="113" t="s">
        <v>74</v>
      </c>
      <c r="H3" s="23"/>
    </row>
    <row r="4" spans="1:12" ht="15.75">
      <c r="A4" s="52">
        <v>2025</v>
      </c>
      <c r="B4" s="97">
        <v>463846</v>
      </c>
      <c r="C4" s="97">
        <v>441500.32</v>
      </c>
      <c r="D4" s="98">
        <v>0</v>
      </c>
      <c r="E4" s="98">
        <v>0</v>
      </c>
      <c r="F4" s="113" t="s">
        <v>75</v>
      </c>
      <c r="H4" s="118"/>
      <c r="J4" s="63"/>
    </row>
    <row r="5" spans="1:12" ht="15.75">
      <c r="A5" s="52">
        <v>2026</v>
      </c>
      <c r="B5" s="97">
        <v>831999.39</v>
      </c>
      <c r="C5" s="97">
        <v>412662.54</v>
      </c>
      <c r="D5" s="98">
        <v>0</v>
      </c>
      <c r="E5" s="98">
        <v>0</v>
      </c>
      <c r="F5" s="113" t="s">
        <v>76</v>
      </c>
      <c r="H5" s="116"/>
      <c r="J5" s="15"/>
      <c r="K5" s="15"/>
      <c r="L5" s="15"/>
    </row>
    <row r="6" spans="1:12" ht="15.75">
      <c r="A6" s="52">
        <v>2027</v>
      </c>
      <c r="B6" s="97">
        <v>1541945.86</v>
      </c>
      <c r="C6" s="97"/>
      <c r="D6" s="98">
        <v>0</v>
      </c>
      <c r="E6" s="98">
        <v>0</v>
      </c>
      <c r="F6" s="113" t="s">
        <v>76</v>
      </c>
      <c r="H6" s="116"/>
      <c r="J6" s="15"/>
      <c r="K6" s="15"/>
      <c r="L6" s="15"/>
    </row>
    <row r="7" spans="1:12" ht="15.75">
      <c r="A7" s="53">
        <v>2028</v>
      </c>
      <c r="B7" s="97">
        <v>651194.36</v>
      </c>
      <c r="C7" s="97"/>
      <c r="D7" s="97">
        <v>0</v>
      </c>
      <c r="E7" s="98">
        <v>0</v>
      </c>
      <c r="F7" s="113" t="s">
        <v>76</v>
      </c>
      <c r="G7" s="116"/>
      <c r="H7" s="116"/>
      <c r="J7" s="15"/>
      <c r="K7" s="15"/>
      <c r="L7" s="15"/>
    </row>
    <row r="8" spans="1:12" ht="15.75">
      <c r="A8" s="173" t="s">
        <v>77</v>
      </c>
      <c r="B8" s="174"/>
      <c r="C8" s="175"/>
      <c r="D8" s="78"/>
      <c r="E8" s="78"/>
      <c r="F8" s="96">
        <f>Eelarve!D19</f>
        <v>3529412</v>
      </c>
      <c r="H8" s="117"/>
      <c r="J8" s="15"/>
    </row>
    <row r="9" spans="1:12" ht="17.25" customHeight="1">
      <c r="A9" s="68"/>
      <c r="B9" s="68"/>
      <c r="C9" s="68"/>
      <c r="D9" s="68"/>
      <c r="E9" s="68"/>
      <c r="F9" s="69"/>
      <c r="H9" s="15"/>
      <c r="I9" s="15"/>
      <c r="J9" s="15"/>
    </row>
    <row r="10" spans="1:12" ht="15.75">
      <c r="A10" s="70"/>
      <c r="B10" s="115"/>
      <c r="C10" s="70"/>
      <c r="D10" s="70"/>
      <c r="E10" s="70"/>
      <c r="F10" s="71"/>
      <c r="G10" s="15"/>
      <c r="H10" s="23"/>
      <c r="I10" s="15"/>
    </row>
    <row r="11" spans="1:12">
      <c r="B11" s="121"/>
      <c r="D11" s="119"/>
      <c r="E11" s="119"/>
      <c r="F11" s="120"/>
      <c r="G11" s="119"/>
      <c r="H11" s="116"/>
    </row>
    <row r="12" spans="1:12" ht="17.25" customHeight="1">
      <c r="B12" s="122"/>
      <c r="C12" s="23"/>
      <c r="D12" s="104"/>
      <c r="F12" s="23"/>
      <c r="I12" s="23"/>
    </row>
    <row r="13" spans="1:12">
      <c r="B13" s="121"/>
      <c r="C13" s="23"/>
    </row>
    <row r="14" spans="1:12">
      <c r="B14" s="121"/>
    </row>
  </sheetData>
  <mergeCells count="2">
    <mergeCell ref="A8:C8"/>
    <mergeCell ref="A1:F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
  <sheetViews>
    <sheetView workbookViewId="0">
      <selection activeCell="F22" sqref="F22"/>
    </sheetView>
  </sheetViews>
  <sheetFormatPr defaultRowHeight="15"/>
  <cols>
    <col min="1" max="1" width="11.85546875" bestFit="1" customWidth="1"/>
    <col min="2" max="2" width="11.42578125" bestFit="1" customWidth="1"/>
    <col min="6" max="6" width="9.5703125" bestFit="1" customWidth="1"/>
  </cols>
  <sheetData>
    <row r="1" spans="1:6">
      <c r="A1" s="13" t="s">
        <v>78</v>
      </c>
      <c r="B1" s="13" t="s">
        <v>79</v>
      </c>
      <c r="C1" s="13" t="s">
        <v>80</v>
      </c>
      <c r="D1" s="19">
        <v>40000</v>
      </c>
      <c r="E1" s="13"/>
      <c r="F1" s="13" t="s">
        <v>81</v>
      </c>
    </row>
    <row r="2" spans="1:6">
      <c r="A2" s="13" t="s">
        <v>78</v>
      </c>
      <c r="B2" s="13" t="s">
        <v>82</v>
      </c>
      <c r="C2" s="13" t="s">
        <v>80</v>
      </c>
      <c r="D2" s="19">
        <v>51000</v>
      </c>
      <c r="E2" s="13"/>
      <c r="F2" s="13"/>
    </row>
    <row r="3" spans="1:6">
      <c r="A3" s="13"/>
      <c r="B3" s="13"/>
      <c r="C3" s="13"/>
      <c r="D3" s="19"/>
      <c r="E3" s="13"/>
      <c r="F3" s="13"/>
    </row>
    <row r="4" spans="1:6">
      <c r="A4" s="13" t="s">
        <v>83</v>
      </c>
      <c r="B4" s="13" t="s">
        <v>79</v>
      </c>
      <c r="C4" s="13" t="s">
        <v>84</v>
      </c>
      <c r="D4" s="19">
        <v>24000</v>
      </c>
      <c r="E4" s="13"/>
      <c r="F4" s="13" t="s">
        <v>85</v>
      </c>
    </row>
    <row r="5" spans="1:6" ht="45">
      <c r="A5" s="13" t="s">
        <v>83</v>
      </c>
      <c r="B5" s="20" t="s">
        <v>86</v>
      </c>
      <c r="C5" s="13" t="s">
        <v>87</v>
      </c>
      <c r="D5" s="19">
        <v>60000</v>
      </c>
      <c r="E5" s="13"/>
      <c r="F5" s="13" t="s">
        <v>88</v>
      </c>
    </row>
    <row r="6" spans="1:6">
      <c r="A6" s="13"/>
      <c r="B6" s="13"/>
      <c r="C6" s="13"/>
      <c r="D6" s="19"/>
      <c r="E6" s="13"/>
      <c r="F6" s="13"/>
    </row>
    <row r="7" spans="1:6">
      <c r="A7" s="13" t="s">
        <v>89</v>
      </c>
      <c r="B7" s="13" t="s">
        <v>79</v>
      </c>
      <c r="C7" s="13" t="s">
        <v>90</v>
      </c>
      <c r="D7" s="19">
        <v>62000</v>
      </c>
      <c r="E7" s="13"/>
      <c r="F7" s="13" t="s">
        <v>91</v>
      </c>
    </row>
    <row r="8" spans="1:6">
      <c r="A8" s="13" t="s">
        <v>89</v>
      </c>
      <c r="B8" s="13" t="s">
        <v>82</v>
      </c>
      <c r="C8" s="13" t="s">
        <v>84</v>
      </c>
      <c r="D8" s="19">
        <v>55000</v>
      </c>
      <c r="E8" s="13"/>
      <c r="F8" s="13" t="s">
        <v>92</v>
      </c>
    </row>
    <row r="9" spans="1:6">
      <c r="A9" s="13" t="s">
        <v>89</v>
      </c>
      <c r="B9" s="13" t="s">
        <v>93</v>
      </c>
      <c r="C9" s="13" t="s">
        <v>94</v>
      </c>
      <c r="D9" s="19">
        <v>26000</v>
      </c>
      <c r="E9" s="13"/>
      <c r="F9" s="13" t="s">
        <v>95</v>
      </c>
    </row>
    <row r="10" spans="1:6">
      <c r="D10" s="14">
        <f>SUM(D1:D9)</f>
        <v>318000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abSelected="1" zoomScale="70" zoomScaleNormal="70" workbookViewId="0">
      <selection activeCell="H12" sqref="H12"/>
    </sheetView>
  </sheetViews>
  <sheetFormatPr defaultRowHeight="15"/>
  <cols>
    <col min="1" max="1" width="32.42578125" customWidth="1"/>
    <col min="2" max="2" width="95.85546875" customWidth="1"/>
  </cols>
  <sheetData>
    <row r="1" spans="1:2" ht="16.5" thickBot="1">
      <c r="A1" s="1" t="s">
        <v>96</v>
      </c>
      <c r="B1" s="33"/>
    </row>
    <row r="2" spans="1:2" ht="274.5" customHeight="1" thickBot="1">
      <c r="A2" s="99" t="s">
        <v>97</v>
      </c>
      <c r="B2" s="100" t="s">
        <v>98</v>
      </c>
    </row>
    <row r="3" spans="1:2" ht="15.6" customHeight="1">
      <c r="A3" s="2"/>
      <c r="B3" s="33"/>
    </row>
    <row r="4" spans="1:2" ht="15.75">
      <c r="A4" s="2"/>
      <c r="B4" s="33"/>
    </row>
    <row r="5" spans="1:2" ht="31.5">
      <c r="A5" s="41" t="s">
        <v>99</v>
      </c>
      <c r="B5" s="40"/>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37DB6-5D3F-4566-A994-E567035FD8C1}">
  <dimension ref="B2:B5"/>
  <sheetViews>
    <sheetView workbookViewId="0">
      <selection activeCell="H25" sqref="H25"/>
    </sheetView>
  </sheetViews>
  <sheetFormatPr defaultRowHeight="15"/>
  <sheetData>
    <row r="2" spans="2:2">
      <c r="B2" t="s">
        <v>100</v>
      </c>
    </row>
    <row r="3" spans="2:2">
      <c r="B3" t="s">
        <v>101</v>
      </c>
    </row>
    <row r="4" spans="2:2">
      <c r="B4" t="s">
        <v>34</v>
      </c>
    </row>
    <row r="5" spans="2:2">
      <c r="B5" t="s">
        <v>102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8ACCEEE999F7848977B87A9F7B69648" ma:contentTypeVersion="10" ma:contentTypeDescription="Loo uus dokument" ma:contentTypeScope="" ma:versionID="f02672792ebe2cdb476847ce8f426007">
  <xsd:schema xmlns:xsd="http://www.w3.org/2001/XMLSchema" xmlns:xs="http://www.w3.org/2001/XMLSchema" xmlns:p="http://schemas.microsoft.com/office/2006/metadata/properties" xmlns:ns2="1ade1d93-9233-43d5-9b98-da0cbf1d2e2d" xmlns:ns3="08adef74-251f-42fc-9024-6df5c4e3f36b" targetNamespace="http://schemas.microsoft.com/office/2006/metadata/properties" ma:root="true" ma:fieldsID="5478142df6101b9c5f7ed8c62361669f" ns2:_="" ns3:_="">
    <xsd:import namespace="1ade1d93-9233-43d5-9b98-da0cbf1d2e2d"/>
    <xsd:import namespace="08adef74-251f-42fc-9024-6df5c4e3f36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de1d93-9233-43d5-9b98-da0cbf1d2e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Pildisildid" ma:readOnly="false" ma:fieldId="{5cf76f15-5ced-4ddc-b409-7134ff3c332f}" ma:taxonomyMulti="true" ma:sspId="8bf6974d-894c-4b76-94e9-da4eaeb0c39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8adef74-251f-42fc-9024-6df5c4e3f36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0d2d6d2-f65b-4c89-ab29-d96283ed764a}" ma:internalName="TaxCatchAll" ma:showField="CatchAllData" ma:web="08adef74-251f-42fc-9024-6df5c4e3f3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8adef74-251f-42fc-9024-6df5c4e3f36b" xsi:nil="true"/>
    <lcf76f155ced4ddcb4097134ff3c332f xmlns="1ade1d93-9233-43d5-9b98-da0cbf1d2e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0F7EC8-F514-4104-8486-66F682C90701}"/>
</file>

<file path=customXml/itemProps2.xml><?xml version="1.0" encoding="utf-8"?>
<ds:datastoreItem xmlns:ds="http://schemas.openxmlformats.org/officeDocument/2006/customXml" ds:itemID="{9A3F7C41-5317-4E65-99BF-FC2D5E79EB70}"/>
</file>

<file path=customXml/itemProps3.xml><?xml version="1.0" encoding="utf-8"?>
<ds:datastoreItem xmlns:ds="http://schemas.openxmlformats.org/officeDocument/2006/customXml" ds:itemID="{B878C52F-9EA5-487D-9272-80FDAC5A458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Mari-Liis Mets</dc:creator>
  <cp:keywords/>
  <dc:description/>
  <cp:lastModifiedBy>Mari Knjazev - SOM</cp:lastModifiedBy>
  <cp:revision/>
  <dcterms:created xsi:type="dcterms:W3CDTF">2022-04-07T09:26:56Z</dcterms:created>
  <dcterms:modified xsi:type="dcterms:W3CDTF">2026-08-13T08:04:58Z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0x01010028ACCEEE999F7848977B87A9F7B69648</vt:lpwstr>
  </property>
  <property fmtid="{D5CDD505-2E9C-101B-9397-08002B2CF9AE}" pid="3" name="MSIP_Label_defa4170-0d19-0005-0004-bc88714345d2_Enabled">
    <vt:lpwstr>true</vt:lpwstr>
  </property>
  <property fmtid="{D5CDD505-2E9C-101B-9397-08002B2CF9AE}" pid="4" name="MSIP_Label_defa4170-0d19-0005-0004-bc88714345d2_SetDate">
    <vt:lpwstr>2025-02-26T06:11:02Z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8fe098d2-428d-4bd4-9803-7195fe96f0e2</vt:lpwstr>
  </property>
  <property fmtid="{D5CDD505-2E9C-101B-9397-08002B2CF9AE}" pid="8" name="MSIP_Label_defa4170-0d19-0005-0004-bc88714345d2_ActionId">
    <vt:lpwstr>dcef8a24-d22c-4b56-b15c-64d600b91a58</vt:lpwstr>
  </property>
  <property fmtid="{D5CDD505-2E9C-101B-9397-08002B2CF9AE}" pid="9" name="MSIP_Label_defa4170-0d19-0005-0004-bc88714345d2_ContentBits">
    <vt:lpwstr>0</vt:lpwstr>
  </property>
  <property fmtid="{D5CDD505-2E9C-101B-9397-08002B2CF9AE}" pid="10" name="MSIP_Label_defa4170-0d19-0005-0004-bc88714345d2_Tag">
    <vt:lpwstr>10, 3, 0, 2</vt:lpwstr>
  </property>
  <property fmtid="{D5CDD505-2E9C-101B-9397-08002B2CF9AE}" pid="11" name="MediaServiceImageTags">
    <vt:lpwstr/>
  </property>
</Properties>
</file>